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ynch\Desktop\"/>
    </mc:Choice>
  </mc:AlternateContent>
  <bookViews>
    <workbookView xWindow="360" yWindow="270" windowWidth="14940" windowHeight="9150"/>
  </bookViews>
  <sheets>
    <sheet name="Introduction" sheetId="9" r:id="rId1"/>
    <sheet name="Customer Summary" sheetId="5" r:id="rId2"/>
    <sheet name="ALL" sheetId="7" r:id="rId3"/>
    <sheet name="One Sheet" sheetId="8" r:id="rId4"/>
  </sheets>
  <definedNames>
    <definedName name="_xlnm._FilterDatabase" localSheetId="2" hidden="1">ALL!$A$1:$J$1</definedName>
    <definedName name="_xlnm.Print_Area" localSheetId="1">'Customer Summary'!$D$2:$K$41</definedName>
    <definedName name="_xlnm.Print_Area" localSheetId="3">'One Sheet'!$B$2:$G$26</definedName>
  </definedNames>
  <calcPr calcId="162913" calcMode="autoNoTable" iterate="1"/>
</workbook>
</file>

<file path=xl/calcChain.xml><?xml version="1.0" encoding="utf-8"?>
<calcChain xmlns="http://schemas.openxmlformats.org/spreadsheetml/2006/main">
  <c r="E13" i="9" l="1"/>
  <c r="B5" i="9"/>
  <c r="B6" i="9" s="1"/>
  <c r="B7" i="9" s="1"/>
  <c r="B8" i="9" s="1"/>
  <c r="B9" i="9" s="1"/>
  <c r="G61" i="5"/>
  <c r="G52" i="5"/>
  <c r="G43" i="5"/>
  <c r="G34" i="5"/>
  <c r="G25" i="5"/>
  <c r="G11" i="8" l="1"/>
  <c r="E4" i="8" l="1"/>
  <c r="F4" i="8" s="1"/>
  <c r="G4" i="8" s="1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15" i="8"/>
  <c r="B16" i="8"/>
  <c r="B17" i="8"/>
  <c r="B18" i="8"/>
  <c r="B19" i="8"/>
  <c r="B20" i="8"/>
  <c r="B21" i="8"/>
  <c r="B22" i="8"/>
  <c r="B23" i="8"/>
  <c r="B24" i="8"/>
  <c r="B25" i="8"/>
  <c r="B26" i="8"/>
  <c r="B14" i="8"/>
  <c r="D7" i="8"/>
  <c r="C9" i="8"/>
  <c r="C10" i="8" s="1"/>
  <c r="C11" i="8" s="1"/>
  <c r="D5" i="8"/>
  <c r="D11" i="8" l="1"/>
  <c r="D10" i="8"/>
  <c r="D9" i="8"/>
  <c r="E5" i="8"/>
  <c r="F7" i="8"/>
  <c r="F5" i="8"/>
  <c r="E7" i="8"/>
  <c r="D16" i="5"/>
  <c r="B294" i="7"/>
  <c r="A294" i="7" s="1"/>
  <c r="H4" i="5"/>
  <c r="G5" i="5"/>
  <c r="I4" i="5" l="1"/>
  <c r="I5" i="5" s="1"/>
  <c r="H61" i="5"/>
  <c r="H52" i="5"/>
  <c r="H43" i="5"/>
  <c r="H34" i="5"/>
  <c r="H25" i="5"/>
  <c r="F11" i="8"/>
  <c r="F10" i="8"/>
  <c r="F9" i="8"/>
  <c r="E10" i="8"/>
  <c r="E9" i="8"/>
  <c r="E11" i="8"/>
  <c r="G5" i="8"/>
  <c r="G9" i="8" s="1"/>
  <c r="G7" i="8"/>
  <c r="H5" i="5"/>
  <c r="I61" i="5" l="1"/>
  <c r="I52" i="5"/>
  <c r="I43" i="5"/>
  <c r="I34" i="5"/>
  <c r="I25" i="5"/>
  <c r="J4" i="5"/>
  <c r="G10" i="8"/>
  <c r="G16" i="5"/>
  <c r="B10" i="5"/>
  <c r="D25" i="5" l="1"/>
  <c r="E27" i="5" s="1"/>
  <c r="J25" i="5"/>
  <c r="J52" i="5"/>
  <c r="J61" i="5"/>
  <c r="J43" i="5"/>
  <c r="J34" i="5"/>
  <c r="J5" i="5"/>
  <c r="K4" i="5"/>
  <c r="B11" i="5"/>
  <c r="B12" i="5" s="1"/>
  <c r="B13" i="5" s="1"/>
  <c r="B14" i="5" s="1"/>
  <c r="H16" i="5"/>
  <c r="K61" i="5" l="1"/>
  <c r="K52" i="5"/>
  <c r="K43" i="5"/>
  <c r="K34" i="5"/>
  <c r="K25" i="5"/>
  <c r="K5" i="5"/>
  <c r="L4" i="5"/>
  <c r="D61" i="5"/>
  <c r="E63" i="5" s="1"/>
  <c r="J27" i="5"/>
  <c r="D43" i="5"/>
  <c r="E45" i="5" s="1"/>
  <c r="D52" i="5"/>
  <c r="E54" i="5" s="1"/>
  <c r="D34" i="5"/>
  <c r="E36" i="5" s="1"/>
  <c r="E28" i="5"/>
  <c r="J28" i="5" s="1"/>
  <c r="G27" i="5"/>
  <c r="I27" i="5"/>
  <c r="H27" i="5"/>
  <c r="I16" i="5"/>
  <c r="E64" i="5" l="1"/>
  <c r="G63" i="5"/>
  <c r="I63" i="5"/>
  <c r="H63" i="5"/>
  <c r="E37" i="5"/>
  <c r="G36" i="5"/>
  <c r="H36" i="5"/>
  <c r="I36" i="5"/>
  <c r="J36" i="5"/>
  <c r="L61" i="5"/>
  <c r="L52" i="5"/>
  <c r="L43" i="5"/>
  <c r="L34" i="5"/>
  <c r="L25" i="5"/>
  <c r="L5" i="5"/>
  <c r="L16" i="5"/>
  <c r="M4" i="5"/>
  <c r="E55" i="5"/>
  <c r="G54" i="5"/>
  <c r="I54" i="5"/>
  <c r="H54" i="5"/>
  <c r="E46" i="5"/>
  <c r="G45" i="5"/>
  <c r="H45" i="5"/>
  <c r="I45" i="5"/>
  <c r="J45" i="5"/>
  <c r="K63" i="5"/>
  <c r="K54" i="5"/>
  <c r="K45" i="5"/>
  <c r="K36" i="5"/>
  <c r="K27" i="5"/>
  <c r="K64" i="5"/>
  <c r="K55" i="5"/>
  <c r="K37" i="5"/>
  <c r="K46" i="5"/>
  <c r="K28" i="5"/>
  <c r="K29" i="5"/>
  <c r="E29" i="5"/>
  <c r="G28" i="5"/>
  <c r="I28" i="5"/>
  <c r="H28" i="5"/>
  <c r="J63" i="5"/>
  <c r="J54" i="5"/>
  <c r="J16" i="5"/>
  <c r="L63" i="5" l="1"/>
  <c r="L36" i="5"/>
  <c r="L27" i="5"/>
  <c r="L54" i="5"/>
  <c r="L45" i="5"/>
  <c r="L55" i="5"/>
  <c r="L37" i="5"/>
  <c r="L28" i="5"/>
  <c r="L64" i="5"/>
  <c r="L46" i="5"/>
  <c r="L29" i="5"/>
  <c r="E47" i="5"/>
  <c r="G46" i="5"/>
  <c r="H46" i="5"/>
  <c r="I46" i="5"/>
  <c r="J46" i="5"/>
  <c r="E56" i="5"/>
  <c r="G55" i="5"/>
  <c r="H55" i="5"/>
  <c r="I55" i="5"/>
  <c r="J55" i="5"/>
  <c r="E30" i="5"/>
  <c r="L30" i="5" s="1"/>
  <c r="G29" i="5"/>
  <c r="H29" i="5"/>
  <c r="I29" i="5"/>
  <c r="J29" i="5"/>
  <c r="M61" i="5"/>
  <c r="M52" i="5"/>
  <c r="M43" i="5"/>
  <c r="M34" i="5"/>
  <c r="M25" i="5"/>
  <c r="M5" i="5"/>
  <c r="M16" i="5"/>
  <c r="E38" i="5"/>
  <c r="L38" i="5" s="1"/>
  <c r="G37" i="5"/>
  <c r="I37" i="5"/>
  <c r="H37" i="5"/>
  <c r="J37" i="5"/>
  <c r="E65" i="5"/>
  <c r="L65" i="5" s="1"/>
  <c r="G64" i="5"/>
  <c r="H64" i="5"/>
  <c r="I64" i="5"/>
  <c r="J64" i="5"/>
  <c r="E18" i="5"/>
  <c r="K16" i="5"/>
  <c r="E57" i="5" l="1"/>
  <c r="G56" i="5"/>
  <c r="H56" i="5"/>
  <c r="I56" i="5"/>
  <c r="J56" i="5"/>
  <c r="K56" i="5"/>
  <c r="L56" i="5"/>
  <c r="M63" i="5"/>
  <c r="M54" i="5"/>
  <c r="M45" i="5"/>
  <c r="M36" i="5"/>
  <c r="M27" i="5"/>
  <c r="M64" i="5"/>
  <c r="M55" i="5"/>
  <c r="M46" i="5"/>
  <c r="M37" i="5"/>
  <c r="M28" i="5"/>
  <c r="M65" i="5"/>
  <c r="M56" i="5"/>
  <c r="M47" i="5"/>
  <c r="M38" i="5"/>
  <c r="M29" i="5"/>
  <c r="M57" i="5"/>
  <c r="M30" i="5"/>
  <c r="E48" i="5"/>
  <c r="G47" i="5"/>
  <c r="I47" i="5"/>
  <c r="H47" i="5"/>
  <c r="J47" i="5"/>
  <c r="K47" i="5"/>
  <c r="E66" i="5"/>
  <c r="G65" i="5"/>
  <c r="I65" i="5"/>
  <c r="H65" i="5"/>
  <c r="J65" i="5"/>
  <c r="K65" i="5"/>
  <c r="E39" i="5"/>
  <c r="G38" i="5"/>
  <c r="H38" i="5"/>
  <c r="I38" i="5"/>
  <c r="J38" i="5"/>
  <c r="K38" i="5"/>
  <c r="H30" i="5"/>
  <c r="G30" i="5"/>
  <c r="E31" i="5"/>
  <c r="I30" i="5"/>
  <c r="J30" i="5"/>
  <c r="K30" i="5"/>
  <c r="L47" i="5"/>
  <c r="E19" i="5"/>
  <c r="E67" i="5" l="1"/>
  <c r="G66" i="5"/>
  <c r="I66" i="5"/>
  <c r="H66" i="5"/>
  <c r="J66" i="5"/>
  <c r="K66" i="5"/>
  <c r="L66" i="5"/>
  <c r="M66" i="5"/>
  <c r="I31" i="5"/>
  <c r="G31" i="5"/>
  <c r="E32" i="5"/>
  <c r="H31" i="5"/>
  <c r="J31" i="5"/>
  <c r="K31" i="5"/>
  <c r="L31" i="5"/>
  <c r="E40" i="5"/>
  <c r="G39" i="5"/>
  <c r="H39" i="5"/>
  <c r="I39" i="5"/>
  <c r="J39" i="5"/>
  <c r="K39" i="5"/>
  <c r="L39" i="5"/>
  <c r="E49" i="5"/>
  <c r="G48" i="5"/>
  <c r="I48" i="5"/>
  <c r="H48" i="5"/>
  <c r="J48" i="5"/>
  <c r="K48" i="5"/>
  <c r="L48" i="5"/>
  <c r="M39" i="5"/>
  <c r="M31" i="5"/>
  <c r="M48" i="5"/>
  <c r="E58" i="5"/>
  <c r="G57" i="5"/>
  <c r="I57" i="5"/>
  <c r="H57" i="5"/>
  <c r="J57" i="5"/>
  <c r="K57" i="5"/>
  <c r="L57" i="5"/>
  <c r="E20" i="5"/>
  <c r="I40" i="5" l="1"/>
  <c r="G40" i="5"/>
  <c r="E41" i="5"/>
  <c r="H40" i="5"/>
  <c r="J40" i="5"/>
  <c r="K40" i="5"/>
  <c r="L40" i="5"/>
  <c r="M40" i="5"/>
  <c r="H49" i="5"/>
  <c r="I49" i="5"/>
  <c r="E50" i="5"/>
  <c r="G49" i="5"/>
  <c r="J49" i="5"/>
  <c r="K49" i="5"/>
  <c r="L49" i="5"/>
  <c r="M49" i="5"/>
  <c r="I32" i="5"/>
  <c r="G32" i="5"/>
  <c r="J32" i="5"/>
  <c r="H32" i="5"/>
  <c r="K32" i="5"/>
  <c r="L32" i="5"/>
  <c r="M32" i="5"/>
  <c r="I58" i="5"/>
  <c r="E59" i="5"/>
  <c r="H58" i="5"/>
  <c r="G58" i="5"/>
  <c r="J58" i="5"/>
  <c r="K58" i="5"/>
  <c r="L58" i="5"/>
  <c r="M58" i="5"/>
  <c r="H67" i="5"/>
  <c r="I67" i="5"/>
  <c r="E68" i="5"/>
  <c r="G67" i="5"/>
  <c r="J67" i="5"/>
  <c r="K67" i="5"/>
  <c r="L67" i="5"/>
  <c r="M67" i="5"/>
  <c r="E21" i="5"/>
  <c r="J50" i="5" l="1"/>
  <c r="H50" i="5"/>
  <c r="I50" i="5"/>
  <c r="G50" i="5"/>
  <c r="K50" i="5"/>
  <c r="L50" i="5"/>
  <c r="M50" i="5"/>
  <c r="I41" i="5"/>
  <c r="G41" i="5"/>
  <c r="H41" i="5"/>
  <c r="J41" i="5"/>
  <c r="K41" i="5"/>
  <c r="L41" i="5"/>
  <c r="M41" i="5"/>
  <c r="I68" i="5"/>
  <c r="G68" i="5"/>
  <c r="H68" i="5"/>
  <c r="J68" i="5"/>
  <c r="K68" i="5"/>
  <c r="L68" i="5"/>
  <c r="M68" i="5"/>
  <c r="I59" i="5"/>
  <c r="G59" i="5"/>
  <c r="H59" i="5"/>
  <c r="J59" i="5"/>
  <c r="K59" i="5"/>
  <c r="L59" i="5"/>
  <c r="M59" i="5"/>
  <c r="E22" i="5"/>
  <c r="E23" i="5" l="1"/>
  <c r="B2" i="7" l="1"/>
  <c r="A2" i="7" s="1"/>
  <c r="B3" i="7" l="1"/>
  <c r="A3" i="7" s="1"/>
  <c r="B4" i="7" l="1"/>
  <c r="A4" i="7" s="1"/>
  <c r="B143" i="7" l="1"/>
  <c r="A143" i="7" s="1"/>
  <c r="B147" i="7" l="1"/>
  <c r="A147" i="7" s="1"/>
  <c r="B151" i="7" l="1"/>
  <c r="A151" i="7" s="1"/>
  <c r="B154" i="7" l="1"/>
  <c r="A154" i="7" s="1"/>
  <c r="B159" i="7" l="1"/>
  <c r="A159" i="7" s="1"/>
  <c r="B162" i="7" l="1"/>
  <c r="A162" i="7" s="1"/>
  <c r="B166" i="7" l="1"/>
  <c r="A166" i="7" s="1"/>
  <c r="B174" i="7" l="1"/>
  <c r="A174" i="7" s="1"/>
  <c r="B170" i="7"/>
  <c r="A170" i="7" s="1"/>
  <c r="B5" i="7" l="1"/>
  <c r="A5" i="7" s="1"/>
  <c r="B6" i="7" l="1"/>
  <c r="A6" i="7" s="1"/>
  <c r="B7" i="7" l="1"/>
  <c r="A7" i="7" s="1"/>
  <c r="B9" i="7" l="1"/>
  <c r="A9" i="7" s="1"/>
  <c r="B11" i="7" l="1"/>
  <c r="A11" i="7" s="1"/>
  <c r="B13" i="7" l="1"/>
  <c r="A13" i="7" s="1"/>
  <c r="B17" i="7" l="1"/>
  <c r="A17" i="7" s="1"/>
  <c r="B15" i="7"/>
  <c r="A15" i="7" s="1"/>
  <c r="B19" i="7"/>
  <c r="A19" i="7" s="1"/>
  <c r="B21" i="7"/>
  <c r="A21" i="7" s="1"/>
  <c r="B24" i="7"/>
  <c r="A24" i="7" s="1"/>
  <c r="B28" i="7"/>
  <c r="A28" i="7" s="1"/>
  <c r="B32" i="7"/>
  <c r="A32" i="7" s="1"/>
  <c r="B38" i="7"/>
  <c r="A38" i="7" s="1"/>
  <c r="B44" i="7"/>
  <c r="A44" i="7" s="1"/>
  <c r="B49" i="7"/>
  <c r="A49" i="7" s="1"/>
  <c r="B54" i="7"/>
  <c r="A54" i="7" s="1"/>
  <c r="B60" i="7"/>
  <c r="A60" i="7" s="1"/>
  <c r="B65" i="7"/>
  <c r="A65" i="7" s="1"/>
  <c r="B71" i="7"/>
  <c r="A71" i="7" s="1"/>
  <c r="B76" i="7"/>
  <c r="A76" i="7" s="1"/>
  <c r="B81" i="7"/>
  <c r="A81" i="7" s="1"/>
  <c r="B87" i="7"/>
  <c r="A87" i="7" s="1"/>
  <c r="B93" i="7"/>
  <c r="A93" i="7" s="1"/>
  <c r="B98" i="7"/>
  <c r="A98" i="7" s="1"/>
  <c r="B104" i="7"/>
  <c r="A104" i="7" s="1"/>
  <c r="B110" i="7"/>
  <c r="A110" i="7" s="1"/>
  <c r="B115" i="7"/>
  <c r="A115" i="7" s="1"/>
  <c r="B121" i="7"/>
  <c r="A121" i="7" s="1"/>
  <c r="B126" i="7"/>
  <c r="A126" i="7" s="1"/>
  <c r="B129" i="7"/>
  <c r="A129" i="7" s="1"/>
  <c r="B134" i="7"/>
  <c r="A134" i="7" s="1"/>
  <c r="B139" i="7"/>
  <c r="A139" i="7" s="1"/>
  <c r="B144" i="7"/>
  <c r="A144" i="7" s="1"/>
  <c r="B152" i="7"/>
  <c r="A152" i="7" s="1"/>
  <c r="B160" i="7"/>
  <c r="A160" i="7" s="1"/>
  <c r="B167" i="7"/>
  <c r="A167" i="7" s="1"/>
  <c r="B175" i="7"/>
  <c r="A175" i="7" s="1"/>
  <c r="B183" i="7"/>
  <c r="A183" i="7" s="1"/>
  <c r="B190" i="7"/>
  <c r="A190" i="7" s="1"/>
  <c r="B198" i="7"/>
  <c r="A198" i="7" s="1"/>
  <c r="B206" i="7"/>
  <c r="A206" i="7" s="1"/>
  <c r="B213" i="7"/>
  <c r="A213" i="7" s="1"/>
  <c r="B22" i="7"/>
  <c r="A22" i="7" s="1"/>
  <c r="B221" i="7"/>
  <c r="A221" i="7" s="1"/>
  <c r="B229" i="7"/>
  <c r="A229" i="7" s="1"/>
  <c r="B235" i="7"/>
  <c r="A235" i="7" s="1"/>
  <c r="B29" i="7"/>
  <c r="A29" i="7" s="1"/>
  <c r="B33" i="7"/>
  <c r="A33" i="7" s="1"/>
  <c r="B35" i="7"/>
  <c r="A35" i="7" s="1"/>
  <c r="B39" i="7"/>
  <c r="A39" i="7" s="1"/>
  <c r="B40" i="7"/>
  <c r="A40" i="7" s="1"/>
  <c r="B45" i="7"/>
  <c r="A45" i="7" s="1"/>
  <c r="B46" i="7"/>
  <c r="A46" i="7" s="1"/>
  <c r="B50" i="7"/>
  <c r="A50" i="7" s="1"/>
  <c r="B27" i="7"/>
  <c r="A27" i="7" s="1"/>
  <c r="B55" i="7"/>
  <c r="A55" i="7" s="1"/>
  <c r="B56" i="7"/>
  <c r="A56" i="7" s="1"/>
  <c r="B61" i="7"/>
  <c r="A61" i="7" s="1"/>
  <c r="B62" i="7"/>
  <c r="A62" i="7" s="1"/>
  <c r="B66" i="7"/>
  <c r="A66" i="7" s="1"/>
  <c r="B68" i="7"/>
  <c r="A68" i="7" s="1"/>
  <c r="B72" i="7"/>
  <c r="A72" i="7" s="1"/>
  <c r="B34" i="7"/>
  <c r="A34" i="7" s="1"/>
  <c r="B77" i="7"/>
  <c r="A77" i="7" s="1"/>
  <c r="B78" i="7"/>
  <c r="A78" i="7" s="1"/>
  <c r="B82" i="7"/>
  <c r="A82" i="7" s="1"/>
  <c r="B84" i="7"/>
  <c r="A84" i="7" s="1"/>
  <c r="B88" i="7"/>
  <c r="A88" i="7" s="1"/>
  <c r="B89" i="7"/>
  <c r="A89" i="7" s="1"/>
  <c r="B94" i="7"/>
  <c r="A94" i="7" s="1"/>
  <c r="B95" i="7"/>
  <c r="A95" i="7" s="1"/>
  <c r="B99" i="7"/>
  <c r="A99" i="7" s="1"/>
  <c r="B101" i="7"/>
  <c r="A101" i="7" s="1"/>
  <c r="B105" i="7"/>
  <c r="A105" i="7" s="1"/>
  <c r="B106" i="7"/>
  <c r="A106" i="7" s="1"/>
  <c r="B111" i="7"/>
  <c r="A111" i="7" s="1"/>
  <c r="B112" i="7"/>
  <c r="A112" i="7" s="1"/>
  <c r="B116" i="7"/>
  <c r="A116" i="7" s="1"/>
  <c r="B118" i="7"/>
  <c r="A118" i="7" s="1"/>
  <c r="B122" i="7"/>
  <c r="A122" i="7" s="1"/>
  <c r="B43" i="7"/>
  <c r="A43" i="7" s="1"/>
  <c r="B51" i="7"/>
  <c r="A51" i="7" s="1"/>
  <c r="B59" i="7"/>
  <c r="A59" i="7" s="1"/>
  <c r="B67" i="7"/>
  <c r="A67" i="7" s="1"/>
  <c r="B75" i="7"/>
  <c r="A75" i="7" s="1"/>
  <c r="B83" i="7"/>
  <c r="A83" i="7" s="1"/>
  <c r="B92" i="7"/>
  <c r="A92" i="7" s="1"/>
  <c r="B100" i="7"/>
  <c r="A100" i="7" s="1"/>
  <c r="B109" i="7"/>
  <c r="A109" i="7" s="1"/>
  <c r="B117" i="7"/>
  <c r="A117" i="7" s="1"/>
  <c r="B125" i="7"/>
  <c r="A125" i="7" s="1"/>
  <c r="B130" i="7"/>
  <c r="A130" i="7" s="1"/>
  <c r="B138" i="7"/>
  <c r="A138" i="7" s="1"/>
  <c r="B146" i="7"/>
  <c r="A146" i="7" s="1"/>
  <c r="B158" i="7"/>
  <c r="A158" i="7" s="1"/>
  <c r="B169" i="7"/>
  <c r="A169" i="7" s="1"/>
  <c r="B181" i="7"/>
  <c r="A181" i="7" s="1"/>
  <c r="B192" i="7"/>
  <c r="A192" i="7" s="1"/>
  <c r="B204" i="7"/>
  <c r="A204" i="7" s="1"/>
  <c r="B215" i="7"/>
  <c r="A215" i="7" s="1"/>
  <c r="B227" i="7"/>
  <c r="A227" i="7" s="1"/>
  <c r="B236" i="7"/>
  <c r="A236" i="7" s="1"/>
  <c r="B246" i="7"/>
  <c r="A246" i="7" s="1"/>
  <c r="B253" i="7"/>
  <c r="A253" i="7" s="1"/>
  <c r="B263" i="7"/>
  <c r="A263" i="7" s="1"/>
  <c r="B270" i="7"/>
  <c r="A270" i="7" s="1"/>
  <c r="B279" i="7"/>
  <c r="A279" i="7" s="1"/>
  <c r="B285" i="7"/>
  <c r="A285" i="7" s="1"/>
  <c r="B293" i="7"/>
  <c r="A293" i="7" s="1"/>
  <c r="B297" i="7"/>
  <c r="A297" i="7" s="1"/>
  <c r="B302" i="7"/>
  <c r="A302" i="7" s="1"/>
  <c r="B305" i="7"/>
  <c r="A305" i="7" s="1"/>
  <c r="B310" i="7"/>
  <c r="A310" i="7" s="1"/>
  <c r="B313" i="7"/>
  <c r="A313" i="7" s="1"/>
  <c r="B318" i="7"/>
  <c r="A318" i="7" s="1"/>
  <c r="B321" i="7"/>
  <c r="A321" i="7" s="1"/>
  <c r="B324" i="7"/>
  <c r="A324" i="7" s="1"/>
  <c r="B326" i="7"/>
  <c r="A326" i="7" s="1"/>
  <c r="B329" i="7"/>
  <c r="A329" i="7" s="1"/>
  <c r="B331" i="7"/>
  <c r="A331" i="7" s="1"/>
  <c r="B332" i="7"/>
  <c r="A332" i="7" s="1"/>
  <c r="B333" i="7"/>
  <c r="A333" i="7" s="1"/>
  <c r="B334" i="7"/>
  <c r="A334" i="7" s="1"/>
  <c r="B335" i="7"/>
  <c r="A335" i="7" s="1"/>
  <c r="B336" i="7"/>
  <c r="A336" i="7" s="1"/>
  <c r="B337" i="7"/>
  <c r="A337" i="7" s="1"/>
  <c r="B338" i="7"/>
  <c r="A338" i="7" s="1"/>
  <c r="B339" i="7"/>
  <c r="A339" i="7" s="1"/>
  <c r="B340" i="7"/>
  <c r="A340" i="7" s="1"/>
  <c r="B341" i="7"/>
  <c r="A341" i="7" s="1"/>
  <c r="B25" i="7"/>
  <c r="A25" i="7" s="1"/>
  <c r="B30" i="7"/>
  <c r="A30" i="7" s="1"/>
  <c r="B36" i="7"/>
  <c r="A36" i="7" s="1"/>
  <c r="B41" i="7"/>
  <c r="A41" i="7" s="1"/>
  <c r="B47" i="7"/>
  <c r="A47" i="7" s="1"/>
  <c r="B52" i="7"/>
  <c r="A52" i="7" s="1"/>
  <c r="B57" i="7"/>
  <c r="A57" i="7" s="1"/>
  <c r="B63" i="7"/>
  <c r="A63" i="7" s="1"/>
  <c r="B69" i="7"/>
  <c r="A69" i="7" s="1"/>
  <c r="B73" i="7"/>
  <c r="A73" i="7" s="1"/>
  <c r="B79" i="7"/>
  <c r="A79" i="7" s="1"/>
  <c r="B85" i="7"/>
  <c r="A85" i="7" s="1"/>
  <c r="B90" i="7"/>
  <c r="A90" i="7" s="1"/>
  <c r="B96" i="7"/>
  <c r="A96" i="7" s="1"/>
  <c r="B102" i="7"/>
  <c r="A102" i="7" s="1"/>
  <c r="B107" i="7"/>
  <c r="A107" i="7" s="1"/>
  <c r="B113" i="7"/>
  <c r="A113" i="7" s="1"/>
  <c r="B119" i="7"/>
  <c r="A119" i="7" s="1"/>
  <c r="B123" i="7"/>
  <c r="A123" i="7" s="1"/>
  <c r="B127" i="7"/>
  <c r="A127" i="7" s="1"/>
  <c r="B131" i="7"/>
  <c r="A131" i="7" s="1"/>
  <c r="B135" i="7"/>
  <c r="A135" i="7" s="1"/>
  <c r="B140" i="7"/>
  <c r="A140" i="7" s="1"/>
  <c r="B148" i="7"/>
  <c r="A148" i="7" s="1"/>
  <c r="B155" i="7"/>
  <c r="A155" i="7" s="1"/>
  <c r="B163" i="7"/>
  <c r="A163" i="7" s="1"/>
  <c r="B171" i="7"/>
  <c r="A171" i="7" s="1"/>
  <c r="B178" i="7"/>
  <c r="A178" i="7" s="1"/>
  <c r="B186" i="7"/>
  <c r="A186" i="7" s="1"/>
  <c r="B194" i="7"/>
  <c r="A194" i="7" s="1"/>
  <c r="B201" i="7"/>
  <c r="A201" i="7" s="1"/>
  <c r="B209" i="7"/>
  <c r="A209" i="7" s="1"/>
  <c r="B217" i="7"/>
  <c r="A217" i="7" s="1"/>
  <c r="B224" i="7"/>
  <c r="A224" i="7" s="1"/>
  <c r="B231" i="7"/>
  <c r="A231" i="7" s="1"/>
  <c r="B238" i="7"/>
  <c r="A238" i="7" s="1"/>
  <c r="B243" i="7"/>
  <c r="A243" i="7" s="1"/>
  <c r="B249" i="7"/>
  <c r="A249" i="7" s="1"/>
  <c r="B255" i="7"/>
  <c r="A255" i="7" s="1"/>
  <c r="B260" i="7"/>
  <c r="A260" i="7" s="1"/>
  <c r="B266" i="7"/>
  <c r="A266" i="7" s="1"/>
  <c r="B272" i="7"/>
  <c r="A272" i="7" s="1"/>
  <c r="B132" i="7"/>
  <c r="A132" i="7" s="1"/>
  <c r="B136" i="7"/>
  <c r="A136" i="7" s="1"/>
  <c r="B141" i="7"/>
  <c r="A141" i="7" s="1"/>
  <c r="B149" i="7"/>
  <c r="A149" i="7" s="1"/>
  <c r="B156" i="7"/>
  <c r="A156" i="7" s="1"/>
  <c r="B164" i="7"/>
  <c r="A164" i="7" s="1"/>
  <c r="B172" i="7"/>
  <c r="A172" i="7" s="1"/>
  <c r="B179" i="7"/>
  <c r="A179" i="7" s="1"/>
  <c r="B187" i="7"/>
  <c r="A187" i="7" s="1"/>
  <c r="B195" i="7"/>
  <c r="A195" i="7" s="1"/>
  <c r="B202" i="7"/>
  <c r="A202" i="7" s="1"/>
  <c r="B210" i="7"/>
  <c r="A210" i="7" s="1"/>
  <c r="B218" i="7"/>
  <c r="A218" i="7" s="1"/>
  <c r="B225" i="7"/>
  <c r="A225" i="7" s="1"/>
  <c r="B232" i="7"/>
  <c r="A232" i="7" s="1"/>
  <c r="B239" i="7"/>
  <c r="A239" i="7" s="1"/>
  <c r="B244" i="7"/>
  <c r="A244" i="7" s="1"/>
  <c r="B250" i="7"/>
  <c r="A250" i="7" s="1"/>
  <c r="B256" i="7"/>
  <c r="A256" i="7" s="1"/>
  <c r="B261" i="7"/>
  <c r="A261" i="7" s="1"/>
  <c r="B267" i="7"/>
  <c r="A267" i="7" s="1"/>
  <c r="B273" i="7"/>
  <c r="A273" i="7" s="1"/>
  <c r="B277" i="7"/>
  <c r="A277" i="7" s="1"/>
  <c r="B282" i="7"/>
  <c r="A282" i="7" s="1"/>
  <c r="B287" i="7"/>
  <c r="A287" i="7" s="1"/>
  <c r="B291" i="7"/>
  <c r="A291" i="7" s="1"/>
  <c r="B295" i="7"/>
  <c r="A295" i="7" s="1"/>
  <c r="B298" i="7"/>
  <c r="A298" i="7" s="1"/>
  <c r="B177" i="7"/>
  <c r="A177" i="7" s="1"/>
  <c r="B182" i="7"/>
  <c r="A182" i="7" s="1"/>
  <c r="B185" i="7"/>
  <c r="A185" i="7" s="1"/>
  <c r="B189" i="7"/>
  <c r="A189" i="7" s="1"/>
  <c r="B193" i="7"/>
  <c r="A193" i="7" s="1"/>
  <c r="B197" i="7"/>
  <c r="A197" i="7" s="1"/>
  <c r="B200" i="7"/>
  <c r="A200" i="7" s="1"/>
  <c r="B205" i="7"/>
  <c r="A205" i="7" s="1"/>
  <c r="B208" i="7"/>
  <c r="A208" i="7" s="1"/>
  <c r="B212" i="7"/>
  <c r="A212" i="7" s="1"/>
  <c r="B216" i="7"/>
  <c r="A216" i="7" s="1"/>
  <c r="B220" i="7"/>
  <c r="A220" i="7" s="1"/>
  <c r="B223" i="7"/>
  <c r="A223" i="7" s="1"/>
  <c r="B228" i="7"/>
  <c r="A228" i="7" s="1"/>
  <c r="B230" i="7"/>
  <c r="A230" i="7" s="1"/>
  <c r="B234" i="7"/>
  <c r="A234" i="7" s="1"/>
  <c r="B237" i="7"/>
  <c r="A237" i="7" s="1"/>
  <c r="B241" i="7"/>
  <c r="A241" i="7" s="1"/>
  <c r="B242" i="7"/>
  <c r="A242" i="7" s="1"/>
  <c r="B247" i="7"/>
  <c r="A247" i="7" s="1"/>
  <c r="B248" i="7"/>
  <c r="A248" i="7" s="1"/>
  <c r="B252" i="7"/>
  <c r="A252" i="7" s="1"/>
  <c r="B254" i="7"/>
  <c r="A254" i="7" s="1"/>
  <c r="B258" i="7"/>
  <c r="A258" i="7" s="1"/>
  <c r="B259" i="7"/>
  <c r="A259" i="7" s="1"/>
  <c r="B264" i="7"/>
  <c r="A264" i="7" s="1"/>
  <c r="B265" i="7"/>
  <c r="A265" i="7" s="1"/>
  <c r="B269" i="7"/>
  <c r="A269" i="7" s="1"/>
  <c r="B271" i="7"/>
  <c r="A271" i="7" s="1"/>
  <c r="B275" i="7"/>
  <c r="A275" i="7" s="1"/>
  <c r="B276" i="7"/>
  <c r="A276" i="7" s="1"/>
  <c r="B280" i="7"/>
  <c r="A280" i="7" s="1"/>
  <c r="B281" i="7"/>
  <c r="A281" i="7" s="1"/>
  <c r="B284" i="7"/>
  <c r="A284" i="7" s="1"/>
  <c r="B286" i="7"/>
  <c r="A286" i="7" s="1"/>
  <c r="B289" i="7"/>
  <c r="A289" i="7" s="1"/>
  <c r="B290" i="7"/>
  <c r="A290" i="7" s="1"/>
  <c r="B8" i="7"/>
  <c r="A8" i="7" s="1"/>
  <c r="B10" i="7"/>
  <c r="A10" i="7" s="1"/>
  <c r="B12" i="7"/>
  <c r="A12" i="7" s="1"/>
  <c r="B14" i="7"/>
  <c r="A14" i="7" s="1"/>
  <c r="B16" i="7"/>
  <c r="A16" i="7" s="1"/>
  <c r="B18" i="7"/>
  <c r="A18" i="7" s="1"/>
  <c r="B20" i="7"/>
  <c r="A20" i="7" s="1"/>
  <c r="B23" i="7"/>
  <c r="A23" i="7" s="1"/>
  <c r="B26" i="7"/>
  <c r="A26" i="7" s="1"/>
  <c r="B31" i="7"/>
  <c r="A31" i="7" s="1"/>
  <c r="B37" i="7"/>
  <c r="A37" i="7" s="1"/>
  <c r="B42" i="7"/>
  <c r="A42" i="7" s="1"/>
  <c r="B48" i="7"/>
  <c r="A48" i="7" s="1"/>
  <c r="B53" i="7"/>
  <c r="A53" i="7" s="1"/>
  <c r="B58" i="7"/>
  <c r="A58" i="7" s="1"/>
  <c r="B64" i="7"/>
  <c r="A64" i="7" s="1"/>
  <c r="B70" i="7"/>
  <c r="A70" i="7" s="1"/>
  <c r="B74" i="7"/>
  <c r="A74" i="7" s="1"/>
  <c r="B80" i="7"/>
  <c r="A80" i="7" s="1"/>
  <c r="B86" i="7"/>
  <c r="A86" i="7" s="1"/>
  <c r="B91" i="7"/>
  <c r="A91" i="7" s="1"/>
  <c r="B97" i="7"/>
  <c r="A97" i="7" s="1"/>
  <c r="B103" i="7"/>
  <c r="A103" i="7" s="1"/>
  <c r="B108" i="7"/>
  <c r="A108" i="7" s="1"/>
  <c r="B114" i="7"/>
  <c r="A114" i="7" s="1"/>
  <c r="B120" i="7"/>
  <c r="A120" i="7" s="1"/>
  <c r="B124" i="7"/>
  <c r="A124" i="7" s="1"/>
  <c r="B128" i="7"/>
  <c r="A128" i="7" s="1"/>
  <c r="B133" i="7"/>
  <c r="A133" i="7" s="1"/>
  <c r="B137" i="7"/>
  <c r="A137" i="7" s="1"/>
  <c r="B142" i="7"/>
  <c r="A142" i="7" s="1"/>
  <c r="B150" i="7"/>
  <c r="A150" i="7" s="1"/>
  <c r="B157" i="7"/>
  <c r="A157" i="7" s="1"/>
  <c r="B165" i="7"/>
  <c r="A165" i="7" s="1"/>
  <c r="B173" i="7"/>
  <c r="A173" i="7" s="1"/>
  <c r="B180" i="7"/>
  <c r="A180" i="7" s="1"/>
  <c r="B188" i="7"/>
  <c r="A188" i="7" s="1"/>
  <c r="B196" i="7"/>
  <c r="A196" i="7" s="1"/>
  <c r="B203" i="7"/>
  <c r="A203" i="7" s="1"/>
  <c r="B211" i="7"/>
  <c r="A211" i="7" s="1"/>
  <c r="B219" i="7"/>
  <c r="A219" i="7" s="1"/>
  <c r="B226" i="7"/>
  <c r="A226" i="7" s="1"/>
  <c r="B233" i="7"/>
  <c r="A233" i="7" s="1"/>
  <c r="B240" i="7"/>
  <c r="A240" i="7" s="1"/>
  <c r="B245" i="7"/>
  <c r="A245" i="7" s="1"/>
  <c r="B251" i="7"/>
  <c r="A251" i="7" s="1"/>
  <c r="B257" i="7"/>
  <c r="A257" i="7" s="1"/>
  <c r="B262" i="7"/>
  <c r="A262" i="7" s="1"/>
  <c r="B268" i="7"/>
  <c r="A268" i="7" s="1"/>
  <c r="B274" i="7"/>
  <c r="A274" i="7" s="1"/>
  <c r="B278" i="7"/>
  <c r="A278" i="7" s="1"/>
  <c r="B283" i="7"/>
  <c r="A283" i="7" s="1"/>
  <c r="B288" i="7"/>
  <c r="A288" i="7" s="1"/>
  <c r="B292" i="7"/>
  <c r="A292" i="7" s="1"/>
  <c r="B296" i="7"/>
  <c r="A296" i="7" s="1"/>
  <c r="B299" i="7"/>
  <c r="A299" i="7" s="1"/>
  <c r="B301" i="7"/>
  <c r="A301" i="7" s="1"/>
  <c r="B304" i="7"/>
  <c r="A304" i="7" s="1"/>
  <c r="B307" i="7"/>
  <c r="A307" i="7" s="1"/>
  <c r="B309" i="7"/>
  <c r="A309" i="7" s="1"/>
  <c r="B312" i="7"/>
  <c r="A312" i="7" s="1"/>
  <c r="B315" i="7"/>
  <c r="A315" i="7" s="1"/>
  <c r="B317" i="7"/>
  <c r="A317" i="7" s="1"/>
  <c r="B320" i="7"/>
  <c r="A320" i="7" s="1"/>
  <c r="B300" i="7"/>
  <c r="A300" i="7" s="1"/>
  <c r="B303" i="7"/>
  <c r="A303" i="7" s="1"/>
  <c r="B306" i="7"/>
  <c r="A306" i="7" s="1"/>
  <c r="B308" i="7"/>
  <c r="A308" i="7" s="1"/>
  <c r="B311" i="7"/>
  <c r="A311" i="7" s="1"/>
  <c r="B314" i="7"/>
  <c r="A314" i="7" s="1"/>
  <c r="B316" i="7"/>
  <c r="A316" i="7" s="1"/>
  <c r="B319" i="7"/>
  <c r="A319" i="7" s="1"/>
  <c r="B322" i="7"/>
  <c r="A322" i="7" s="1"/>
  <c r="B323" i="7"/>
  <c r="A323" i="7" s="1"/>
  <c r="B325" i="7"/>
  <c r="A325" i="7" s="1"/>
  <c r="B327" i="7"/>
  <c r="A327" i="7" s="1"/>
  <c r="B328" i="7"/>
  <c r="A328" i="7" s="1"/>
  <c r="B330" i="7"/>
  <c r="A330" i="7" s="1"/>
  <c r="B145" i="7"/>
  <c r="A145" i="7" s="1"/>
  <c r="B153" i="7"/>
  <c r="A153" i="7" s="1"/>
  <c r="B161" i="7"/>
  <c r="A161" i="7" s="1"/>
  <c r="B168" i="7"/>
  <c r="A168" i="7" s="1"/>
  <c r="B176" i="7"/>
  <c r="A176" i="7" s="1"/>
  <c r="B184" i="7"/>
  <c r="A184" i="7" s="1"/>
  <c r="B191" i="7"/>
  <c r="A191" i="7" s="1"/>
  <c r="B199" i="7"/>
  <c r="A199" i="7" s="1"/>
  <c r="B207" i="7"/>
  <c r="A207" i="7" s="1"/>
  <c r="B214" i="7"/>
  <c r="A214" i="7" s="1"/>
  <c r="B222" i="7"/>
  <c r="A222" i="7" s="1"/>
  <c r="H20" i="5" l="1"/>
  <c r="J19" i="5"/>
  <c r="L23" i="5"/>
  <c r="H23" i="5"/>
  <c r="H22" i="5"/>
  <c r="K23" i="5"/>
  <c r="I21" i="5"/>
  <c r="J22" i="5"/>
  <c r="M22" i="5"/>
  <c r="H18" i="5"/>
  <c r="K19" i="5"/>
  <c r="G21" i="5"/>
  <c r="G19" i="5"/>
  <c r="I23" i="5"/>
  <c r="G20" i="5"/>
  <c r="K18" i="5"/>
  <c r="M23" i="5"/>
  <c r="H19" i="5"/>
  <c r="I18" i="5"/>
  <c r="H21" i="5"/>
  <c r="G18" i="5"/>
  <c r="L22" i="5"/>
  <c r="K20" i="5"/>
  <c r="I19" i="5"/>
  <c r="I22" i="5"/>
  <c r="G22" i="5"/>
  <c r="M19" i="5"/>
  <c r="M18" i="5"/>
  <c r="L20" i="5"/>
  <c r="G23" i="5"/>
  <c r="M21" i="5"/>
  <c r="J23" i="5"/>
  <c r="M20" i="5"/>
  <c r="L21" i="5"/>
  <c r="L19" i="5"/>
  <c r="I20" i="5"/>
  <c r="J21" i="5"/>
  <c r="L18" i="5"/>
  <c r="J20" i="5"/>
  <c r="J18" i="5"/>
  <c r="K22" i="5"/>
  <c r="K21" i="5"/>
</calcChain>
</file>

<file path=xl/sharedStrings.xml><?xml version="1.0" encoding="utf-8"?>
<sst xmlns="http://schemas.openxmlformats.org/spreadsheetml/2006/main" count="456" uniqueCount="40">
  <si>
    <t>Customer</t>
  </si>
  <si>
    <t>Date</t>
  </si>
  <si>
    <t>Lookup</t>
  </si>
  <si>
    <t>#</t>
  </si>
  <si>
    <t>Customer LOOKUP</t>
  </si>
  <si>
    <t>Dynamic Column Lookup</t>
  </si>
  <si>
    <t>Columns</t>
  </si>
  <si>
    <t>Date LOOKUP</t>
  </si>
  <si>
    <t>Pollos Hermanos_North Albuquerque</t>
  </si>
  <si>
    <t>Pollos Hermanos_South Albuquerque</t>
  </si>
  <si>
    <t>Pollos Hermanos_East Albuquerque</t>
  </si>
  <si>
    <t>Pollos Hermanos_West Albuquerque</t>
  </si>
  <si>
    <t>Pollos Hermanos_Middle Albuquerque</t>
  </si>
  <si>
    <t>Pollos Hermanos_Bottom Albuquerque</t>
  </si>
  <si>
    <t>Revenue</t>
  </si>
  <si>
    <t>Net Income</t>
  </si>
  <si>
    <t>Gross Margin</t>
  </si>
  <si>
    <t>Cold Sodas</t>
  </si>
  <si>
    <t>Hot Sodas</t>
  </si>
  <si>
    <t>Pollos (Chickens)</t>
  </si>
  <si>
    <t xml:space="preserve"> </t>
  </si>
  <si>
    <t>Location</t>
  </si>
  <si>
    <t>Sales</t>
  </si>
  <si>
    <t>LOOKUP</t>
  </si>
  <si>
    <t>Location 1</t>
  </si>
  <si>
    <t>COGS</t>
  </si>
  <si>
    <t>Profit</t>
  </si>
  <si>
    <t>Location 2</t>
  </si>
  <si>
    <t>Location 3</t>
  </si>
  <si>
    <t>The trick is to input a "0" in the INDEX() function for value "row_num" - this results in the function returning the entire column.</t>
  </si>
  <si>
    <t>Comments</t>
  </si>
  <si>
    <t xml:space="preserve">This can be helpful when you are evaluating a company with multiple locations. </t>
  </si>
  <si>
    <t>The first two worksheets ("Customer Summary" and "ALL") mirror how I have typically used this formula for actual analysis.</t>
  </si>
  <si>
    <t>The third worksheet helps view all of the elements of the formula on one worksheet.</t>
  </si>
  <si>
    <t>On the tab titled "Customer Summary" changing the inputs in column B will demonstrate how the formula works (values 1 through 6 are valid).</t>
  </si>
  <si>
    <t>Prerequisites</t>
  </si>
  <si>
    <t>If you are not familiar with INDEX() + MATCH() please see the Excel for Models video series at ASimpleModel.com</t>
  </si>
  <si>
    <t>LINK</t>
  </si>
  <si>
    <t>https://www.asimplemodel.com/model/6/excel-for-models/</t>
  </si>
  <si>
    <t>The SUMIF(), INDEX() and MATCH() functions can be used together to dynamically call columns of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</si>
</sst>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Location &quot;0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0"/>
      <color rgb="FF00B050"/>
      <name val="Arial"/>
      <family val="2"/>
    </font>
    <font>
      <b/>
      <sz val="14"/>
      <name val="Arial"/>
      <family val="2"/>
    </font>
    <font>
      <sz val="10"/>
      <color rgb="FF0000FF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8"/>
      <color rgb="FF0000FF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</cellStyleXfs>
  <cellXfs count="4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wrapText="1"/>
    </xf>
    <xf numFmtId="0" fontId="3" fillId="2" borderId="0" xfId="0" applyNumberFormat="1" applyFont="1" applyFill="1" applyBorder="1" applyAlignment="1">
      <alignment wrapText="1"/>
    </xf>
    <xf numFmtId="8" fontId="3" fillId="2" borderId="0" xfId="0" applyNumberFormat="1" applyFont="1" applyFill="1" applyBorder="1" applyAlignment="1">
      <alignment wrapText="1"/>
    </xf>
    <xf numFmtId="41" fontId="0" fillId="0" borderId="0" xfId="0" applyNumberFormat="1" applyFont="1" applyFill="1" applyBorder="1" applyAlignment="1"/>
    <xf numFmtId="8" fontId="3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0" fillId="3" borderId="0" xfId="0" applyNumberFormat="1" applyFont="1" applyFill="1" applyBorder="1" applyAlignment="1"/>
    <xf numFmtId="0" fontId="1" fillId="3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wrapText="1"/>
    </xf>
    <xf numFmtId="1" fontId="0" fillId="3" borderId="0" xfId="0" applyNumberFormat="1" applyFont="1" applyFill="1" applyBorder="1" applyAlignment="1"/>
    <xf numFmtId="8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/>
    <xf numFmtId="14" fontId="5" fillId="2" borderId="0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9" fillId="4" borderId="0" xfId="0" applyNumberFormat="1" applyFont="1" applyFill="1" applyBorder="1" applyAlignment="1"/>
    <xf numFmtId="14" fontId="9" fillId="4" borderId="0" xfId="0" applyNumberFormat="1" applyFont="1" applyFill="1" applyBorder="1" applyAlignment="1">
      <alignment horizontal="right"/>
    </xf>
    <xf numFmtId="44" fontId="9" fillId="4" borderId="0" xfId="0" applyNumberFormat="1" applyFont="1" applyFill="1" applyBorder="1" applyAlignment="1"/>
    <xf numFmtId="14" fontId="5" fillId="0" borderId="0" xfId="0" applyNumberFormat="1" applyFont="1" applyFill="1" applyBorder="1" applyAlignment="1">
      <alignment horizontal="center" wrapText="1"/>
    </xf>
    <xf numFmtId="14" fontId="3" fillId="2" borderId="0" xfId="0" applyNumberFormat="1" applyFont="1" applyFill="1" applyBorder="1" applyAlignment="1">
      <alignment horizontal="center" wrapText="1"/>
    </xf>
    <xf numFmtId="8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3" fillId="2" borderId="0" xfId="0" applyNumberFormat="1" applyFont="1" applyFill="1" applyBorder="1" applyAlignment="1">
      <alignment horizontal="center" wrapText="1"/>
    </xf>
    <xf numFmtId="44" fontId="10" fillId="0" borderId="0" xfId="0" applyNumberFormat="1" applyFont="1" applyFill="1" applyBorder="1" applyAlignment="1"/>
    <xf numFmtId="164" fontId="11" fillId="0" borderId="0" xfId="0" applyNumberFormat="1" applyFont="1" applyFill="1" applyBorder="1" applyAlignment="1"/>
    <xf numFmtId="14" fontId="11" fillId="0" borderId="0" xfId="0" applyNumberFormat="1" applyFont="1" applyFill="1" applyBorder="1" applyAlignment="1"/>
    <xf numFmtId="44" fontId="11" fillId="0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0" fontId="9" fillId="0" borderId="0" xfId="0" applyNumberFormat="1" applyFont="1" applyFill="1" applyBorder="1" applyAlignment="1"/>
    <xf numFmtId="0" fontId="12" fillId="4" borderId="0" xfId="0" applyNumberFormat="1" applyFont="1" applyFill="1" applyBorder="1" applyAlignment="1">
      <alignment horizontal="center" wrapText="1"/>
    </xf>
    <xf numFmtId="0" fontId="13" fillId="0" borderId="0" xfId="0" applyNumberFormat="1" applyFont="1" applyFill="1" applyBorder="1" applyAlignment="1"/>
    <xf numFmtId="0" fontId="13" fillId="2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/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3" fillId="2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4" fillId="0" borderId="1" xfId="2" applyNumberForma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showGridLines="0" tabSelected="1" workbookViewId="0"/>
  </sheetViews>
  <sheetFormatPr defaultRowHeight="12.75" x14ac:dyDescent="0.2"/>
  <cols>
    <col min="1" max="1" width="1.7109375" customWidth="1"/>
    <col min="2" max="2" width="5.7109375" customWidth="1"/>
    <col min="3" max="3" width="77.140625" customWidth="1"/>
    <col min="4" max="4" width="0.85546875" customWidth="1"/>
    <col min="6" max="6" width="0.85546875" customWidth="1"/>
    <col min="7" max="7" width="50" style="35" bestFit="1" customWidth="1"/>
  </cols>
  <sheetData>
    <row r="1" spans="2:7" ht="5.0999999999999996" customHeight="1" x14ac:dyDescent="0.2"/>
    <row r="2" spans="2:7" x14ac:dyDescent="0.2">
      <c r="B2" s="38" t="s">
        <v>30</v>
      </c>
      <c r="C2" s="36"/>
      <c r="E2" s="41" t="s">
        <v>37</v>
      </c>
    </row>
    <row r="3" spans="2:7" ht="5.0999999999999996" customHeight="1" x14ac:dyDescent="0.2"/>
    <row r="4" spans="2:7" ht="25.5" x14ac:dyDescent="0.2">
      <c r="B4" s="39">
        <v>1</v>
      </c>
      <c r="C4" s="40" t="s">
        <v>39</v>
      </c>
      <c r="E4" s="45"/>
      <c r="F4" s="42"/>
      <c r="G4" s="43"/>
    </row>
    <row r="5" spans="2:7" ht="25.5" x14ac:dyDescent="0.2">
      <c r="B5" s="39">
        <f>+B4+1</f>
        <v>2</v>
      </c>
      <c r="C5" s="40" t="s">
        <v>29</v>
      </c>
      <c r="E5" s="46"/>
      <c r="F5" s="42"/>
      <c r="G5" s="43"/>
    </row>
    <row r="6" spans="2:7" x14ac:dyDescent="0.2">
      <c r="B6" s="39">
        <f t="shared" ref="B6:B9" si="0">+B5+1</f>
        <v>3</v>
      </c>
      <c r="C6" s="40" t="s">
        <v>31</v>
      </c>
      <c r="E6" s="46"/>
      <c r="F6" s="42"/>
      <c r="G6" s="43"/>
    </row>
    <row r="7" spans="2:7" ht="25.5" x14ac:dyDescent="0.2">
      <c r="B7" s="39">
        <f t="shared" si="0"/>
        <v>4</v>
      </c>
      <c r="C7" s="40" t="s">
        <v>32</v>
      </c>
      <c r="E7" s="46"/>
      <c r="F7" s="42"/>
      <c r="G7" s="43"/>
    </row>
    <row r="8" spans="2:7" ht="25.5" x14ac:dyDescent="0.2">
      <c r="B8" s="39">
        <f t="shared" si="0"/>
        <v>5</v>
      </c>
      <c r="C8" s="40" t="s">
        <v>34</v>
      </c>
      <c r="E8" s="44" t="s">
        <v>37</v>
      </c>
      <c r="F8" s="42"/>
      <c r="G8" s="43"/>
    </row>
    <row r="9" spans="2:7" x14ac:dyDescent="0.2">
      <c r="B9" s="39">
        <f t="shared" si="0"/>
        <v>6</v>
      </c>
      <c r="C9" s="40" t="s">
        <v>33</v>
      </c>
      <c r="E9" s="44" t="s">
        <v>37</v>
      </c>
      <c r="F9" s="42"/>
      <c r="G9" s="43"/>
    </row>
    <row r="10" spans="2:7" ht="5.0999999999999996" customHeight="1" x14ac:dyDescent="0.2">
      <c r="B10" s="37"/>
      <c r="E10" s="42"/>
      <c r="F10" s="42"/>
      <c r="G10" s="43"/>
    </row>
    <row r="11" spans="2:7" x14ac:dyDescent="0.2">
      <c r="B11" s="38" t="s">
        <v>35</v>
      </c>
      <c r="C11" s="36"/>
      <c r="E11" s="41" t="s">
        <v>37</v>
      </c>
    </row>
    <row r="12" spans="2:7" ht="5.0999999999999996" customHeight="1" x14ac:dyDescent="0.2"/>
    <row r="13" spans="2:7" ht="25.5" x14ac:dyDescent="0.2">
      <c r="B13" s="39">
        <v>1</v>
      </c>
      <c r="C13" s="40" t="s">
        <v>36</v>
      </c>
      <c r="E13" s="44" t="str">
        <f>HYPERLINK(G13,"LINK")</f>
        <v>LINK</v>
      </c>
      <c r="F13" s="42"/>
      <c r="G13" s="43" t="s">
        <v>38</v>
      </c>
    </row>
    <row r="14" spans="2:7" x14ac:dyDescent="0.2">
      <c r="B14" s="37"/>
    </row>
    <row r="15" spans="2:7" x14ac:dyDescent="0.2">
      <c r="B15" s="37"/>
    </row>
    <row r="16" spans="2:7" x14ac:dyDescent="0.2">
      <c r="B16" s="37"/>
    </row>
    <row r="17" spans="2:2" x14ac:dyDescent="0.2">
      <c r="B17" s="37"/>
    </row>
    <row r="18" spans="2:2" x14ac:dyDescent="0.2">
      <c r="B18" s="37"/>
    </row>
    <row r="19" spans="2:2" x14ac:dyDescent="0.2">
      <c r="B19" s="37"/>
    </row>
  </sheetData>
  <hyperlinks>
    <hyperlink ref="E8" location="'Customer Summary'!A1" display="LINK"/>
    <hyperlink ref="E9" location="'One Sheet'!A1" display="LIN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M68"/>
  <sheetViews>
    <sheetView showGridLines="0" zoomScaleNormal="100" workbookViewId="0"/>
  </sheetViews>
  <sheetFormatPr defaultRowHeight="12.75" outlineLevelRow="1" outlineLevelCol="1" x14ac:dyDescent="0.2"/>
  <cols>
    <col min="1" max="1" width="1.7109375" customWidth="1"/>
    <col min="2" max="2" width="3" style="6" customWidth="1"/>
    <col min="3" max="3" width="3.7109375" style="6" customWidth="1"/>
    <col min="4" max="4" width="35.5703125" bestFit="1" customWidth="1"/>
    <col min="5" max="5" width="10.85546875" customWidth="1" outlineLevel="1"/>
    <col min="6" max="6" width="3.7109375" customWidth="1"/>
    <col min="7" max="13" width="10.7109375" customWidth="1"/>
  </cols>
  <sheetData>
    <row r="1" spans="1:13" ht="5.0999999999999996" customHeight="1" x14ac:dyDescent="0.2"/>
    <row r="2" spans="1:13" ht="18" x14ac:dyDescent="0.25">
      <c r="D2" s="19" t="s">
        <v>5</v>
      </c>
    </row>
    <row r="3" spans="1:13" ht="5.0999999999999996" customHeight="1" x14ac:dyDescent="0.25">
      <c r="D3" s="19"/>
    </row>
    <row r="4" spans="1:13" outlineLevel="1" x14ac:dyDescent="0.2">
      <c r="D4" s="18" t="s">
        <v>1</v>
      </c>
      <c r="G4" s="7">
        <v>43465</v>
      </c>
      <c r="H4" s="7">
        <f>EOMONTH(G4,1)</f>
        <v>43496</v>
      </c>
      <c r="I4" s="7">
        <f t="shared" ref="I4:K4" si="0">EOMONTH(H4,1)</f>
        <v>43524</v>
      </c>
      <c r="J4" s="7">
        <f t="shared" si="0"/>
        <v>43555</v>
      </c>
      <c r="K4" s="7">
        <f t="shared" si="0"/>
        <v>43585</v>
      </c>
      <c r="L4" s="7">
        <f t="shared" ref="L4:M4" si="1">EOMONTH(K4,1)</f>
        <v>43616</v>
      </c>
      <c r="M4" s="7">
        <f t="shared" si="1"/>
        <v>43646</v>
      </c>
    </row>
    <row r="5" spans="1:13" outlineLevel="1" x14ac:dyDescent="0.2">
      <c r="D5" s="18" t="s">
        <v>2</v>
      </c>
      <c r="E5" s="18"/>
      <c r="F5" s="18"/>
      <c r="G5" s="7" t="str">
        <f>CONCATENATE(YEAR(G4),"_",MONTH(G4))</f>
        <v>2018_12</v>
      </c>
      <c r="H5" s="7" t="str">
        <f t="shared" ref="H5" si="2">CONCATENATE(YEAR(H4),"_",MONTH(H4))</f>
        <v>2019_1</v>
      </c>
      <c r="I5" s="7" t="str">
        <f t="shared" ref="I5" si="3">CONCATENATE(YEAR(I4),"_",MONTH(I4))</f>
        <v>2019_2</v>
      </c>
      <c r="J5" s="7" t="str">
        <f t="shared" ref="J5" si="4">CONCATENATE(YEAR(J4),"_",MONTH(J4))</f>
        <v>2019_3</v>
      </c>
      <c r="K5" s="7" t="str">
        <f t="shared" ref="K5" si="5">CONCATENATE(YEAR(K4),"_",MONTH(K4))</f>
        <v>2019_4</v>
      </c>
      <c r="L5" s="7" t="str">
        <f t="shared" ref="L5" si="6">CONCATENATE(YEAR(L4),"_",MONTH(L4))</f>
        <v>2019_5</v>
      </c>
      <c r="M5" s="7" t="str">
        <f t="shared" ref="M5" si="7">CONCATENATE(YEAR(M4),"_",MONTH(M4))</f>
        <v>2019_6</v>
      </c>
    </row>
    <row r="6" spans="1:13" outlineLevel="1" x14ac:dyDescent="0.2"/>
    <row r="7" spans="1:13" outlineLevel="1" x14ac:dyDescent="0.2">
      <c r="B7" s="6" t="s">
        <v>3</v>
      </c>
      <c r="D7" s="8" t="s">
        <v>6</v>
      </c>
    </row>
    <row r="8" spans="1:13" ht="5.0999999999999996" customHeight="1" outlineLevel="1" x14ac:dyDescent="0.2"/>
    <row r="9" spans="1:13" outlineLevel="1" x14ac:dyDescent="0.2">
      <c r="B9" s="6">
        <v>1</v>
      </c>
      <c r="D9" s="18" t="s">
        <v>14</v>
      </c>
    </row>
    <row r="10" spans="1:13" outlineLevel="1" x14ac:dyDescent="0.2">
      <c r="B10" s="6">
        <f>+B9+1</f>
        <v>2</v>
      </c>
      <c r="D10" s="18" t="s">
        <v>16</v>
      </c>
    </row>
    <row r="11" spans="1:13" outlineLevel="1" x14ac:dyDescent="0.2">
      <c r="B11" s="6">
        <f>+B10+1</f>
        <v>3</v>
      </c>
      <c r="D11" s="13" t="s">
        <v>15</v>
      </c>
    </row>
    <row r="12" spans="1:13" outlineLevel="1" x14ac:dyDescent="0.2">
      <c r="B12" s="6">
        <f t="shared" ref="B12:B14" si="8">+B11+1</f>
        <v>4</v>
      </c>
      <c r="D12" s="13" t="s">
        <v>19</v>
      </c>
    </row>
    <row r="13" spans="1:13" outlineLevel="1" x14ac:dyDescent="0.2">
      <c r="B13" s="6">
        <f t="shared" si="8"/>
        <v>5</v>
      </c>
      <c r="D13" s="13" t="s">
        <v>17</v>
      </c>
    </row>
    <row r="14" spans="1:13" outlineLevel="1" x14ac:dyDescent="0.2">
      <c r="B14" s="6">
        <f t="shared" si="8"/>
        <v>6</v>
      </c>
      <c r="D14" s="13" t="s">
        <v>18</v>
      </c>
    </row>
    <row r="16" spans="1:13" s="1" customFormat="1" x14ac:dyDescent="0.2">
      <c r="A16" s="11"/>
      <c r="B16" s="34">
        <v>1</v>
      </c>
      <c r="C16" s="15"/>
      <c r="D16" s="3" t="str">
        <f>INDEX($D$9:$D$14,MATCH(B16,$B$9:$B$14,0))</f>
        <v>Revenue</v>
      </c>
      <c r="E16" s="2"/>
      <c r="F16" s="2"/>
      <c r="G16" s="17">
        <f>G$4</f>
        <v>43465</v>
      </c>
      <c r="H16" s="17">
        <f t="shared" ref="H16:M16" si="9">H$4</f>
        <v>43496</v>
      </c>
      <c r="I16" s="17">
        <f t="shared" si="9"/>
        <v>43524</v>
      </c>
      <c r="J16" s="17">
        <f t="shared" si="9"/>
        <v>43555</v>
      </c>
      <c r="K16" s="17">
        <f t="shared" si="9"/>
        <v>43585</v>
      </c>
      <c r="L16" s="17">
        <f t="shared" si="9"/>
        <v>43616</v>
      </c>
      <c r="M16" s="17">
        <f t="shared" si="9"/>
        <v>43646</v>
      </c>
    </row>
    <row r="17" spans="1:13" s="1" customFormat="1" ht="5.0999999999999996" customHeight="1" x14ac:dyDescent="0.2">
      <c r="A17" s="11"/>
      <c r="B17" s="14"/>
      <c r="C17" s="14"/>
      <c r="D17" s="5"/>
      <c r="E17" s="11"/>
      <c r="F17" s="11"/>
      <c r="G17" s="5"/>
      <c r="H17" s="5"/>
      <c r="I17" s="5"/>
      <c r="J17" s="5"/>
      <c r="K17" s="5"/>
      <c r="L17" s="5"/>
      <c r="M17" s="5"/>
    </row>
    <row r="18" spans="1:13" x14ac:dyDescent="0.2">
      <c r="D18" s="33" t="s">
        <v>8</v>
      </c>
      <c r="E18" s="13" t="str">
        <f>D16</f>
        <v>Revenue</v>
      </c>
      <c r="G18" s="4">
        <f ca="1">SUMIF(ALL!$A:$A,CONCATENATE(G$5,"_",$D18),INDEX(ALL!$1:$1,0,MATCH($E18,ALL!$1:$1,0)))</f>
        <v>460.14</v>
      </c>
      <c r="H18" s="4">
        <f ca="1">SUMIF(ALL!$A:$A,CONCATENATE(H$5,"_",$D18),INDEX(ALL!$1:$1,0,MATCH($E18,ALL!$1:$1,0)))</f>
        <v>4662.8899999999994</v>
      </c>
      <c r="I18" s="4">
        <f ca="1">SUMIF(ALL!$A:$A,CONCATENATE(I$5,"_",$D18),INDEX(ALL!$1:$1,0,MATCH($E18,ALL!$1:$1,0)))</f>
        <v>923.06000000000017</v>
      </c>
      <c r="J18" s="4">
        <f ca="1">SUMIF(ALL!$A:$A,CONCATENATE(J$5,"_",$D18),INDEX(ALL!$1:$1,0,MATCH($E18,ALL!$1:$1,0)))</f>
        <v>811.56999999999982</v>
      </c>
      <c r="K18" s="4">
        <f ca="1">SUMIF(ALL!$A:$A,CONCATENATE(K$5,"_",$D18),INDEX(ALL!$1:$1,0,MATCH($E18,ALL!$1:$1,0)))</f>
        <v>177.84</v>
      </c>
      <c r="L18" s="4">
        <f ca="1">SUMIF(ALL!$A:$A,CONCATENATE(L$5,"_",$D18),INDEX(ALL!$1:$1,0,MATCH($E18,ALL!$1:$1,0)))</f>
        <v>0</v>
      </c>
      <c r="M18" s="4">
        <f ca="1">SUMIF(ALL!$A:$A,CONCATENATE(M$5,"_",$D18),INDEX(ALL!$1:$1,0,MATCH($E18,ALL!$1:$1,0)))</f>
        <v>0</v>
      </c>
    </row>
    <row r="19" spans="1:13" x14ac:dyDescent="0.2">
      <c r="D19" s="33" t="s">
        <v>9</v>
      </c>
      <c r="E19" s="13" t="str">
        <f>E18</f>
        <v>Revenue</v>
      </c>
      <c r="G19" s="4">
        <f ca="1">SUMIF(ALL!$A:$A,CONCATENATE(G$5,"_",$D19),INDEX(ALL!$1:$1,0,MATCH($E19,ALL!$1:$1,0)))</f>
        <v>0</v>
      </c>
      <c r="H19" s="4">
        <f ca="1">SUMIF(ALL!$A:$A,CONCATENATE(H$5,"_",$D19),INDEX(ALL!$1:$1,0,MATCH($E19,ALL!$1:$1,0)))</f>
        <v>1329.7399999999998</v>
      </c>
      <c r="I19" s="4">
        <f ca="1">SUMIF(ALL!$A:$A,CONCATENATE(I$5,"_",$D19),INDEX(ALL!$1:$1,0,MATCH($E19,ALL!$1:$1,0)))</f>
        <v>4923.24</v>
      </c>
      <c r="J19" s="4">
        <f ca="1">SUMIF(ALL!$A:$A,CONCATENATE(J$5,"_",$D19),INDEX(ALL!$1:$1,0,MATCH($E19,ALL!$1:$1,0)))</f>
        <v>50.49</v>
      </c>
      <c r="K19" s="4">
        <f ca="1">SUMIF(ALL!$A:$A,CONCATENATE(K$5,"_",$D19),INDEX(ALL!$1:$1,0,MATCH($E19,ALL!$1:$1,0)))</f>
        <v>0</v>
      </c>
      <c r="L19" s="4">
        <f ca="1">SUMIF(ALL!$A:$A,CONCATENATE(L$5,"_",$D19),INDEX(ALL!$1:$1,0,MATCH($E19,ALL!$1:$1,0)))</f>
        <v>0</v>
      </c>
      <c r="M19" s="4">
        <f ca="1">SUMIF(ALL!$A:$A,CONCATENATE(M$5,"_",$D19),INDEX(ALL!$1:$1,0,MATCH($E19,ALL!$1:$1,0)))</f>
        <v>0</v>
      </c>
    </row>
    <row r="20" spans="1:13" x14ac:dyDescent="0.2">
      <c r="D20" s="33" t="s">
        <v>10</v>
      </c>
      <c r="E20" s="13" t="str">
        <f t="shared" ref="E20:E23" si="10">E19</f>
        <v>Revenue</v>
      </c>
      <c r="G20" s="4">
        <f ca="1">SUMIF(ALL!$A:$A,CONCATENATE(G$5,"_",$D20),INDEX(ALL!$1:$1,0,MATCH($E20,ALL!$1:$1,0)))</f>
        <v>0</v>
      </c>
      <c r="H20" s="4">
        <f ca="1">SUMIF(ALL!$A:$A,CONCATENATE(H$5,"_",$D20),INDEX(ALL!$1:$1,0,MATCH($E20,ALL!$1:$1,0)))</f>
        <v>1496.7</v>
      </c>
      <c r="I20" s="4">
        <f ca="1">SUMIF(ALL!$A:$A,CONCATENATE(I$5,"_",$D20),INDEX(ALL!$1:$1,0,MATCH($E20,ALL!$1:$1,0)))</f>
        <v>4024.7500000000005</v>
      </c>
      <c r="J20" s="4">
        <f ca="1">SUMIF(ALL!$A:$A,CONCATENATE(J$5,"_",$D20),INDEX(ALL!$1:$1,0,MATCH($E20,ALL!$1:$1,0)))</f>
        <v>1125.99</v>
      </c>
      <c r="K20" s="4">
        <f ca="1">SUMIF(ALL!$A:$A,CONCATENATE(K$5,"_",$D20),INDEX(ALL!$1:$1,0,MATCH($E20,ALL!$1:$1,0)))</f>
        <v>1324.63</v>
      </c>
      <c r="L20" s="4">
        <f ca="1">SUMIF(ALL!$A:$A,CONCATENATE(L$5,"_",$D20),INDEX(ALL!$1:$1,0,MATCH($E20,ALL!$1:$1,0)))</f>
        <v>2119.23</v>
      </c>
      <c r="M20" s="4">
        <f ca="1">SUMIF(ALL!$A:$A,CONCATENATE(M$5,"_",$D20),INDEX(ALL!$1:$1,0,MATCH($E20,ALL!$1:$1,0)))</f>
        <v>1607.1499999999999</v>
      </c>
    </row>
    <row r="21" spans="1:13" x14ac:dyDescent="0.2">
      <c r="D21" s="33" t="s">
        <v>11</v>
      </c>
      <c r="E21" s="13" t="str">
        <f t="shared" si="10"/>
        <v>Revenue</v>
      </c>
      <c r="G21" s="4">
        <f ca="1">SUMIF(ALL!$A:$A,CONCATENATE(G$5,"_",$D21),INDEX(ALL!$1:$1,0,MATCH($E21,ALL!$1:$1,0)))</f>
        <v>0</v>
      </c>
      <c r="H21" s="4">
        <f ca="1">SUMIF(ALL!$A:$A,CONCATENATE(H$5,"_",$D21),INDEX(ALL!$1:$1,0,MATCH($E21,ALL!$1:$1,0)))</f>
        <v>371.98</v>
      </c>
      <c r="I21" s="4">
        <f ca="1">SUMIF(ALL!$A:$A,CONCATENATE(I$5,"_",$D21),INDEX(ALL!$1:$1,0,MATCH($E21,ALL!$1:$1,0)))</f>
        <v>1322.4800000000002</v>
      </c>
      <c r="J21" s="4">
        <f ca="1">SUMIF(ALL!$A:$A,CONCATENATE(J$5,"_",$D21),INDEX(ALL!$1:$1,0,MATCH($E21,ALL!$1:$1,0)))</f>
        <v>4652.4899999999989</v>
      </c>
      <c r="K21" s="4">
        <f ca="1">SUMIF(ALL!$A:$A,CONCATENATE(K$5,"_",$D21),INDEX(ALL!$1:$1,0,MATCH($E21,ALL!$1:$1,0)))</f>
        <v>1960.3799999999994</v>
      </c>
      <c r="L21" s="4">
        <f ca="1">SUMIF(ALL!$A:$A,CONCATENATE(L$5,"_",$D21),INDEX(ALL!$1:$1,0,MATCH($E21,ALL!$1:$1,0)))</f>
        <v>2263.44</v>
      </c>
      <c r="M21" s="4">
        <f ca="1">SUMIF(ALL!$A:$A,CONCATENATE(M$5,"_",$D21),INDEX(ALL!$1:$1,0,MATCH($E21,ALL!$1:$1,0)))</f>
        <v>0</v>
      </c>
    </row>
    <row r="22" spans="1:13" x14ac:dyDescent="0.2">
      <c r="D22" s="33" t="s">
        <v>12</v>
      </c>
      <c r="E22" s="13" t="str">
        <f t="shared" si="10"/>
        <v>Revenue</v>
      </c>
      <c r="G22" s="4">
        <f ca="1">SUMIF(ALL!$A:$A,CONCATENATE(G$5,"_",$D22),INDEX(ALL!$1:$1,0,MATCH($E22,ALL!$1:$1,0)))</f>
        <v>0</v>
      </c>
      <c r="H22" s="4">
        <f ca="1">SUMIF(ALL!$A:$A,CONCATENATE(H$5,"_",$D22),INDEX(ALL!$1:$1,0,MATCH($E22,ALL!$1:$1,0)))</f>
        <v>0</v>
      </c>
      <c r="I22" s="4">
        <f ca="1">SUMIF(ALL!$A:$A,CONCATENATE(I$5,"_",$D22),INDEX(ALL!$1:$1,0,MATCH($E22,ALL!$1:$1,0)))</f>
        <v>0</v>
      </c>
      <c r="J22" s="4">
        <f ca="1">SUMIF(ALL!$A:$A,CONCATENATE(J$5,"_",$D22),INDEX(ALL!$1:$1,0,MATCH($E22,ALL!$1:$1,0)))</f>
        <v>4339.17</v>
      </c>
      <c r="K22" s="4">
        <f ca="1">SUMIF(ALL!$A:$A,CONCATENATE(K$5,"_",$D22),INDEX(ALL!$1:$1,0,MATCH($E22,ALL!$1:$1,0)))</f>
        <v>942.20999999999992</v>
      </c>
      <c r="L22" s="4">
        <f ca="1">SUMIF(ALL!$A:$A,CONCATENATE(L$5,"_",$D22),INDEX(ALL!$1:$1,0,MATCH($E22,ALL!$1:$1,0)))</f>
        <v>0</v>
      </c>
      <c r="M22" s="4">
        <f ca="1">SUMIF(ALL!$A:$A,CONCATENATE(M$5,"_",$D22),INDEX(ALL!$1:$1,0,MATCH($E22,ALL!$1:$1,0)))</f>
        <v>0</v>
      </c>
    </row>
    <row r="23" spans="1:13" x14ac:dyDescent="0.2">
      <c r="B23" s="6" t="s">
        <v>20</v>
      </c>
      <c r="D23" s="33" t="s">
        <v>13</v>
      </c>
      <c r="E23" s="13" t="str">
        <f t="shared" si="10"/>
        <v>Revenue</v>
      </c>
      <c r="G23" s="4">
        <f ca="1">SUMIF(ALL!$A:$A,CONCATENATE(G$5,"_",$D23),INDEX(ALL!$1:$1,0,MATCH($E23,ALL!$1:$1,0)))</f>
        <v>0</v>
      </c>
      <c r="H23" s="4">
        <f ca="1">SUMIF(ALL!$A:$A,CONCATENATE(H$5,"_",$D23),INDEX(ALL!$1:$1,0,MATCH($E23,ALL!$1:$1,0)))</f>
        <v>3732.5299999999997</v>
      </c>
      <c r="I23" s="4">
        <f ca="1">SUMIF(ALL!$A:$A,CONCATENATE(I$5,"_",$D23),INDEX(ALL!$1:$1,0,MATCH($E23,ALL!$1:$1,0)))</f>
        <v>4422.07</v>
      </c>
      <c r="J23" s="4">
        <f ca="1">SUMIF(ALL!$A:$A,CONCATENATE(J$5,"_",$D23),INDEX(ALL!$1:$1,0,MATCH($E23,ALL!$1:$1,0)))</f>
        <v>3605.1800000000003</v>
      </c>
      <c r="K23" s="4">
        <f ca="1">SUMIF(ALL!$A:$A,CONCATENATE(K$5,"_",$D23),INDEX(ALL!$1:$1,0,MATCH($E23,ALL!$1:$1,0)))</f>
        <v>2122.58</v>
      </c>
      <c r="L23" s="4">
        <f ca="1">SUMIF(ALL!$A:$A,CONCATENATE(L$5,"_",$D23),INDEX(ALL!$1:$1,0,MATCH($E23,ALL!$1:$1,0)))</f>
        <v>991.51</v>
      </c>
      <c r="M23" s="4">
        <f ca="1">SUMIF(ALL!$A:$A,CONCATENATE(M$5,"_",$D23),INDEX(ALL!$1:$1,0,MATCH($E23,ALL!$1:$1,0)))</f>
        <v>0</v>
      </c>
    </row>
    <row r="25" spans="1:13" ht="12.75" customHeight="1" x14ac:dyDescent="0.2">
      <c r="A25" s="11"/>
      <c r="B25" s="34">
        <v>2</v>
      </c>
      <c r="C25" s="15"/>
      <c r="D25" s="3" t="str">
        <f>INDEX($D$9:$D$14,MATCH(B25,$B$9:$B$14,0))</f>
        <v>Gross Margin</v>
      </c>
      <c r="E25" s="2"/>
      <c r="F25" s="2"/>
      <c r="G25" s="17">
        <f>G$4</f>
        <v>43465</v>
      </c>
      <c r="H25" s="17">
        <f t="shared" ref="H25:M25" si="11">H$4</f>
        <v>43496</v>
      </c>
      <c r="I25" s="17">
        <f t="shared" si="11"/>
        <v>43524</v>
      </c>
      <c r="J25" s="17">
        <f t="shared" si="11"/>
        <v>43555</v>
      </c>
      <c r="K25" s="17">
        <f t="shared" si="11"/>
        <v>43585</v>
      </c>
      <c r="L25" s="17">
        <f t="shared" si="11"/>
        <v>43616</v>
      </c>
      <c r="M25" s="17">
        <f t="shared" si="11"/>
        <v>43646</v>
      </c>
    </row>
    <row r="26" spans="1:13" ht="5.0999999999999996" customHeight="1" x14ac:dyDescent="0.2">
      <c r="A26" s="11"/>
      <c r="B26" s="14"/>
      <c r="C26" s="14"/>
      <c r="D26" s="5"/>
      <c r="E26" s="11"/>
      <c r="F26" s="11"/>
      <c r="G26" s="5"/>
      <c r="H26" s="5"/>
      <c r="I26" s="5"/>
      <c r="J26" s="5"/>
      <c r="K26" s="5"/>
      <c r="L26" s="5"/>
      <c r="M26" s="5"/>
    </row>
    <row r="27" spans="1:13" x14ac:dyDescent="0.2">
      <c r="D27" s="33" t="s">
        <v>8</v>
      </c>
      <c r="E27" s="13" t="str">
        <f>D25</f>
        <v>Gross Margin</v>
      </c>
      <c r="G27" s="4">
        <f ca="1">SUMIF(ALL!$A:$A,CONCATENATE(G$5,"_",$D27),INDEX(ALL!$1:$1,0,MATCH($E27,ALL!$1:$1,0)))</f>
        <v>161.04899999999998</v>
      </c>
      <c r="H27" s="4">
        <f ca="1">SUMIF(ALL!$A:$A,CONCATENATE(H$5,"_",$D27),INDEX(ALL!$1:$1,0,MATCH($E27,ALL!$1:$1,0)))</f>
        <v>1632.0114999999996</v>
      </c>
      <c r="I27" s="4">
        <f ca="1">SUMIF(ALL!$A:$A,CONCATENATE(I$5,"_",$D27),INDEX(ALL!$1:$1,0,MATCH($E27,ALL!$1:$1,0)))</f>
        <v>323.07099999999991</v>
      </c>
      <c r="J27" s="4">
        <f ca="1">SUMIF(ALL!$A:$A,CONCATENATE(J$5,"_",$D27),INDEX(ALL!$1:$1,0,MATCH($E27,ALL!$1:$1,0)))</f>
        <v>284.04949999999997</v>
      </c>
      <c r="K27" s="4">
        <f ca="1">SUMIF(ALL!$A:$A,CONCATENATE(K$5,"_",$D27),INDEX(ALL!$1:$1,0,MATCH($E27,ALL!$1:$1,0)))</f>
        <v>62.244</v>
      </c>
      <c r="L27" s="4">
        <f ca="1">SUMIF(ALL!$A:$A,CONCATENATE(L$5,"_",$D27),INDEX(ALL!$1:$1,0,MATCH($E27,ALL!$1:$1,0)))</f>
        <v>0</v>
      </c>
      <c r="M27" s="4">
        <f ca="1">SUMIF(ALL!$A:$A,CONCATENATE(M$5,"_",$D27),INDEX(ALL!$1:$1,0,MATCH($E27,ALL!$1:$1,0)))</f>
        <v>0</v>
      </c>
    </row>
    <row r="28" spans="1:13" x14ac:dyDescent="0.2">
      <c r="D28" s="33" t="s">
        <v>9</v>
      </c>
      <c r="E28" s="13" t="str">
        <f>E27</f>
        <v>Gross Margin</v>
      </c>
      <c r="G28" s="4">
        <f ca="1">SUMIF(ALL!$A:$A,CONCATENATE(G$5,"_",$D28),INDEX(ALL!$1:$1,0,MATCH($E28,ALL!$1:$1,0)))</f>
        <v>0</v>
      </c>
      <c r="H28" s="4">
        <f ca="1">SUMIF(ALL!$A:$A,CONCATENATE(H$5,"_",$D28),INDEX(ALL!$1:$1,0,MATCH($E28,ALL!$1:$1,0)))</f>
        <v>465.40899999999993</v>
      </c>
      <c r="I28" s="4">
        <f ca="1">SUMIF(ALL!$A:$A,CONCATENATE(I$5,"_",$D28),INDEX(ALL!$1:$1,0,MATCH($E28,ALL!$1:$1,0)))</f>
        <v>1723.1339999999998</v>
      </c>
      <c r="J28" s="4">
        <f ca="1">SUMIF(ALL!$A:$A,CONCATENATE(J$5,"_",$D28),INDEX(ALL!$1:$1,0,MATCH($E28,ALL!$1:$1,0)))</f>
        <v>17.671499999999998</v>
      </c>
      <c r="K28" s="4">
        <f ca="1">SUMIF(ALL!$A:$A,CONCATENATE(K$5,"_",$D28),INDEX(ALL!$1:$1,0,MATCH($E28,ALL!$1:$1,0)))</f>
        <v>0</v>
      </c>
      <c r="L28" s="4">
        <f ca="1">SUMIF(ALL!$A:$A,CONCATENATE(L$5,"_",$D28),INDEX(ALL!$1:$1,0,MATCH($E28,ALL!$1:$1,0)))</f>
        <v>0</v>
      </c>
      <c r="M28" s="4">
        <f ca="1">SUMIF(ALL!$A:$A,CONCATENATE(M$5,"_",$D28),INDEX(ALL!$1:$1,0,MATCH($E28,ALL!$1:$1,0)))</f>
        <v>0</v>
      </c>
    </row>
    <row r="29" spans="1:13" x14ac:dyDescent="0.2">
      <c r="D29" s="33" t="s">
        <v>10</v>
      </c>
      <c r="E29" s="13" t="str">
        <f t="shared" ref="E29:E32" si="12">E28</f>
        <v>Gross Margin</v>
      </c>
      <c r="G29" s="4">
        <f ca="1">SUMIF(ALL!$A:$A,CONCATENATE(G$5,"_",$D29),INDEX(ALL!$1:$1,0,MATCH($E29,ALL!$1:$1,0)))</f>
        <v>0</v>
      </c>
      <c r="H29" s="4">
        <f ca="1">SUMIF(ALL!$A:$A,CONCATENATE(H$5,"_",$D29),INDEX(ALL!$1:$1,0,MATCH($E29,ALL!$1:$1,0)))</f>
        <v>523.84499999999991</v>
      </c>
      <c r="I29" s="4">
        <f ca="1">SUMIF(ALL!$A:$A,CONCATENATE(I$5,"_",$D29),INDEX(ALL!$1:$1,0,MATCH($E29,ALL!$1:$1,0)))</f>
        <v>1408.6624999999999</v>
      </c>
      <c r="J29" s="4">
        <f ca="1">SUMIF(ALL!$A:$A,CONCATENATE(J$5,"_",$D29),INDEX(ALL!$1:$1,0,MATCH($E29,ALL!$1:$1,0)))</f>
        <v>394.09650000000005</v>
      </c>
      <c r="K29" s="4">
        <f ca="1">SUMIF(ALL!$A:$A,CONCATENATE(K$5,"_",$D29),INDEX(ALL!$1:$1,0,MATCH($E29,ALL!$1:$1,0)))</f>
        <v>463.62049999999988</v>
      </c>
      <c r="L29" s="4">
        <f ca="1">SUMIF(ALL!$A:$A,CONCATENATE(L$5,"_",$D29),INDEX(ALL!$1:$1,0,MATCH($E29,ALL!$1:$1,0)))</f>
        <v>741.73049999999989</v>
      </c>
      <c r="M29" s="4">
        <f ca="1">SUMIF(ALL!$A:$A,CONCATENATE(M$5,"_",$D29),INDEX(ALL!$1:$1,0,MATCH($E29,ALL!$1:$1,0)))</f>
        <v>562.50249999999983</v>
      </c>
    </row>
    <row r="30" spans="1:13" x14ac:dyDescent="0.2">
      <c r="D30" s="33" t="s">
        <v>11</v>
      </c>
      <c r="E30" s="13" t="str">
        <f t="shared" si="12"/>
        <v>Gross Margin</v>
      </c>
      <c r="G30" s="4">
        <f ca="1">SUMIF(ALL!$A:$A,CONCATENATE(G$5,"_",$D30),INDEX(ALL!$1:$1,0,MATCH($E30,ALL!$1:$1,0)))</f>
        <v>0</v>
      </c>
      <c r="H30" s="4">
        <f ca="1">SUMIF(ALL!$A:$A,CONCATENATE(H$5,"_",$D30),INDEX(ALL!$1:$1,0,MATCH($E30,ALL!$1:$1,0)))</f>
        <v>130.19299999999998</v>
      </c>
      <c r="I30" s="4">
        <f ca="1">SUMIF(ALL!$A:$A,CONCATENATE(I$5,"_",$D30),INDEX(ALL!$1:$1,0,MATCH($E30,ALL!$1:$1,0)))</f>
        <v>462.86799999999999</v>
      </c>
      <c r="J30" s="4">
        <f ca="1">SUMIF(ALL!$A:$A,CONCATENATE(J$5,"_",$D30),INDEX(ALL!$1:$1,0,MATCH($E30,ALL!$1:$1,0)))</f>
        <v>1628.3715</v>
      </c>
      <c r="K30" s="4">
        <f ca="1">SUMIF(ALL!$A:$A,CONCATENATE(K$5,"_",$D30),INDEX(ALL!$1:$1,0,MATCH($E30,ALL!$1:$1,0)))</f>
        <v>686.13299999999992</v>
      </c>
      <c r="L30" s="4">
        <f ca="1">SUMIF(ALL!$A:$A,CONCATENATE(L$5,"_",$D30),INDEX(ALL!$1:$1,0,MATCH($E30,ALL!$1:$1,0)))</f>
        <v>792.20399999999995</v>
      </c>
      <c r="M30" s="4">
        <f ca="1">SUMIF(ALL!$A:$A,CONCATENATE(M$5,"_",$D30),INDEX(ALL!$1:$1,0,MATCH($E30,ALL!$1:$1,0)))</f>
        <v>0</v>
      </c>
    </row>
    <row r="31" spans="1:13" x14ac:dyDescent="0.2">
      <c r="D31" s="33" t="s">
        <v>12</v>
      </c>
      <c r="E31" s="13" t="str">
        <f t="shared" si="12"/>
        <v>Gross Margin</v>
      </c>
      <c r="G31" s="4">
        <f ca="1">SUMIF(ALL!$A:$A,CONCATENATE(G$5,"_",$D31),INDEX(ALL!$1:$1,0,MATCH($E31,ALL!$1:$1,0)))</f>
        <v>0</v>
      </c>
      <c r="H31" s="4">
        <f ca="1">SUMIF(ALL!$A:$A,CONCATENATE(H$5,"_",$D31),INDEX(ALL!$1:$1,0,MATCH($E31,ALL!$1:$1,0)))</f>
        <v>0</v>
      </c>
      <c r="I31" s="4">
        <f ca="1">SUMIF(ALL!$A:$A,CONCATENATE(I$5,"_",$D31),INDEX(ALL!$1:$1,0,MATCH($E31,ALL!$1:$1,0)))</f>
        <v>0</v>
      </c>
      <c r="J31" s="4">
        <f ca="1">SUMIF(ALL!$A:$A,CONCATENATE(J$5,"_",$D31),INDEX(ALL!$1:$1,0,MATCH($E31,ALL!$1:$1,0)))</f>
        <v>1518.7094999999999</v>
      </c>
      <c r="K31" s="4">
        <f ca="1">SUMIF(ALL!$A:$A,CONCATENATE(K$5,"_",$D31),INDEX(ALL!$1:$1,0,MATCH($E31,ALL!$1:$1,0)))</f>
        <v>329.77350000000001</v>
      </c>
      <c r="L31" s="4">
        <f ca="1">SUMIF(ALL!$A:$A,CONCATENATE(L$5,"_",$D31),INDEX(ALL!$1:$1,0,MATCH($E31,ALL!$1:$1,0)))</f>
        <v>0</v>
      </c>
      <c r="M31" s="4">
        <f ca="1">SUMIF(ALL!$A:$A,CONCATENATE(M$5,"_",$D31),INDEX(ALL!$1:$1,0,MATCH($E31,ALL!$1:$1,0)))</f>
        <v>0</v>
      </c>
    </row>
    <row r="32" spans="1:13" x14ac:dyDescent="0.2">
      <c r="B32" s="6" t="s">
        <v>20</v>
      </c>
      <c r="D32" s="33" t="s">
        <v>13</v>
      </c>
      <c r="E32" s="13" t="str">
        <f t="shared" si="12"/>
        <v>Gross Margin</v>
      </c>
      <c r="G32" s="4">
        <f ca="1">SUMIF(ALL!$A:$A,CONCATENATE(G$5,"_",$D32),INDEX(ALL!$1:$1,0,MATCH($E32,ALL!$1:$1,0)))</f>
        <v>0</v>
      </c>
      <c r="H32" s="4">
        <f ca="1">SUMIF(ALL!$A:$A,CONCATENATE(H$5,"_",$D32),INDEX(ALL!$1:$1,0,MATCH($E32,ALL!$1:$1,0)))</f>
        <v>1306.3854999999999</v>
      </c>
      <c r="I32" s="4">
        <f ca="1">SUMIF(ALL!$A:$A,CONCATENATE(I$5,"_",$D32),INDEX(ALL!$1:$1,0,MATCH($E32,ALL!$1:$1,0)))</f>
        <v>1547.7245</v>
      </c>
      <c r="J32" s="4">
        <f ca="1">SUMIF(ALL!$A:$A,CONCATENATE(J$5,"_",$D32),INDEX(ALL!$1:$1,0,MATCH($E32,ALL!$1:$1,0)))</f>
        <v>1261.8129999999999</v>
      </c>
      <c r="K32" s="4">
        <f ca="1">SUMIF(ALL!$A:$A,CONCATENATE(K$5,"_",$D32),INDEX(ALL!$1:$1,0,MATCH($E32,ALL!$1:$1,0)))</f>
        <v>742.90299999999991</v>
      </c>
      <c r="L32" s="4">
        <f ca="1">SUMIF(ALL!$A:$A,CONCATENATE(L$5,"_",$D32),INDEX(ALL!$1:$1,0,MATCH($E32,ALL!$1:$1,0)))</f>
        <v>347.02850000000001</v>
      </c>
      <c r="M32" s="4">
        <f ca="1">SUMIF(ALL!$A:$A,CONCATENATE(M$5,"_",$D32),INDEX(ALL!$1:$1,0,MATCH($E32,ALL!$1:$1,0)))</f>
        <v>0</v>
      </c>
    </row>
    <row r="34" spans="1:13" ht="12.75" customHeight="1" x14ac:dyDescent="0.2">
      <c r="A34" s="11"/>
      <c r="B34" s="34">
        <v>3</v>
      </c>
      <c r="C34" s="15"/>
      <c r="D34" s="3" t="str">
        <f>INDEX($D$9:$D$14,MATCH(B34,$B$9:$B$14,0))</f>
        <v>Net Income</v>
      </c>
      <c r="E34" s="2"/>
      <c r="F34" s="2"/>
      <c r="G34" s="17">
        <f>G$4</f>
        <v>43465</v>
      </c>
      <c r="H34" s="17">
        <f t="shared" ref="H34:M34" si="13">H$4</f>
        <v>43496</v>
      </c>
      <c r="I34" s="17">
        <f t="shared" si="13"/>
        <v>43524</v>
      </c>
      <c r="J34" s="17">
        <f t="shared" si="13"/>
        <v>43555</v>
      </c>
      <c r="K34" s="17">
        <f t="shared" si="13"/>
        <v>43585</v>
      </c>
      <c r="L34" s="17">
        <f t="shared" si="13"/>
        <v>43616</v>
      </c>
      <c r="M34" s="17">
        <f t="shared" si="13"/>
        <v>43646</v>
      </c>
    </row>
    <row r="35" spans="1:13" ht="5.0999999999999996" customHeight="1" x14ac:dyDescent="0.2">
      <c r="A35" s="11"/>
      <c r="B35" s="14"/>
      <c r="C35" s="14"/>
      <c r="D35" s="5"/>
      <c r="E35" s="11"/>
      <c r="F35" s="11"/>
      <c r="G35" s="5"/>
      <c r="H35" s="5"/>
      <c r="I35" s="5"/>
      <c r="J35" s="5"/>
      <c r="K35" s="5"/>
      <c r="L35" s="5"/>
      <c r="M35" s="5"/>
    </row>
    <row r="36" spans="1:13" x14ac:dyDescent="0.2">
      <c r="D36" s="33" t="s">
        <v>8</v>
      </c>
      <c r="E36" s="13" t="str">
        <f>D34</f>
        <v>Net Income</v>
      </c>
      <c r="G36" s="4">
        <f ca="1">SUMIF(ALL!$A:$A,CONCATENATE(G$5,"_",$D36),INDEX(ALL!$1:$1,0,MATCH($E36,ALL!$1:$1,0)))</f>
        <v>23.007000000000001</v>
      </c>
      <c r="H36" s="4">
        <f ca="1">SUMIF(ALL!$A:$A,CONCATENATE(H$5,"_",$D36),INDEX(ALL!$1:$1,0,MATCH($E36,ALL!$1:$1,0)))</f>
        <v>233.14449999999999</v>
      </c>
      <c r="I36" s="4">
        <f ca="1">SUMIF(ALL!$A:$A,CONCATENATE(I$5,"_",$D36),INDEX(ALL!$1:$1,0,MATCH($E36,ALL!$1:$1,0)))</f>
        <v>46.153000000000006</v>
      </c>
      <c r="J36" s="4">
        <f ca="1">SUMIF(ALL!$A:$A,CONCATENATE(J$5,"_",$D36),INDEX(ALL!$1:$1,0,MATCH($E36,ALL!$1:$1,0)))</f>
        <v>40.578499999999998</v>
      </c>
      <c r="K36" s="4">
        <f ca="1">SUMIF(ALL!$A:$A,CONCATENATE(K$5,"_",$D36),INDEX(ALL!$1:$1,0,MATCH($E36,ALL!$1:$1,0)))</f>
        <v>8.8920000000000012</v>
      </c>
      <c r="L36" s="4">
        <f ca="1">SUMIF(ALL!$A:$A,CONCATENATE(L$5,"_",$D36),INDEX(ALL!$1:$1,0,MATCH($E36,ALL!$1:$1,0)))</f>
        <v>0</v>
      </c>
      <c r="M36" s="4">
        <f ca="1">SUMIF(ALL!$A:$A,CONCATENATE(M$5,"_",$D36),INDEX(ALL!$1:$1,0,MATCH($E36,ALL!$1:$1,0)))</f>
        <v>0</v>
      </c>
    </row>
    <row r="37" spans="1:13" x14ac:dyDescent="0.2">
      <c r="D37" s="33" t="s">
        <v>9</v>
      </c>
      <c r="E37" s="13" t="str">
        <f>E36</f>
        <v>Net Income</v>
      </c>
      <c r="G37" s="4">
        <f ca="1">SUMIF(ALL!$A:$A,CONCATENATE(G$5,"_",$D37),INDEX(ALL!$1:$1,0,MATCH($E37,ALL!$1:$1,0)))</f>
        <v>0</v>
      </c>
      <c r="H37" s="4">
        <f ca="1">SUMIF(ALL!$A:$A,CONCATENATE(H$5,"_",$D37),INDEX(ALL!$1:$1,0,MATCH($E37,ALL!$1:$1,0)))</f>
        <v>66.487000000000009</v>
      </c>
      <c r="I37" s="4">
        <f ca="1">SUMIF(ALL!$A:$A,CONCATENATE(I$5,"_",$D37),INDEX(ALL!$1:$1,0,MATCH($E37,ALL!$1:$1,0)))</f>
        <v>246.16200000000003</v>
      </c>
      <c r="J37" s="4">
        <f ca="1">SUMIF(ALL!$A:$A,CONCATENATE(J$5,"_",$D37),INDEX(ALL!$1:$1,0,MATCH($E37,ALL!$1:$1,0)))</f>
        <v>2.5245000000000002</v>
      </c>
      <c r="K37" s="4">
        <f ca="1">SUMIF(ALL!$A:$A,CONCATENATE(K$5,"_",$D37),INDEX(ALL!$1:$1,0,MATCH($E37,ALL!$1:$1,0)))</f>
        <v>0</v>
      </c>
      <c r="L37" s="4">
        <f ca="1">SUMIF(ALL!$A:$A,CONCATENATE(L$5,"_",$D37),INDEX(ALL!$1:$1,0,MATCH($E37,ALL!$1:$1,0)))</f>
        <v>0</v>
      </c>
      <c r="M37" s="4">
        <f ca="1">SUMIF(ALL!$A:$A,CONCATENATE(M$5,"_",$D37),INDEX(ALL!$1:$1,0,MATCH($E37,ALL!$1:$1,0)))</f>
        <v>0</v>
      </c>
    </row>
    <row r="38" spans="1:13" x14ac:dyDescent="0.2">
      <c r="D38" s="33" t="s">
        <v>10</v>
      </c>
      <c r="E38" s="13" t="str">
        <f t="shared" ref="E38:E41" si="14">E37</f>
        <v>Net Income</v>
      </c>
      <c r="G38" s="4">
        <f ca="1">SUMIF(ALL!$A:$A,CONCATENATE(G$5,"_",$D38),INDEX(ALL!$1:$1,0,MATCH($E38,ALL!$1:$1,0)))</f>
        <v>0</v>
      </c>
      <c r="H38" s="4">
        <f ca="1">SUMIF(ALL!$A:$A,CONCATENATE(H$5,"_",$D38),INDEX(ALL!$1:$1,0,MATCH($E38,ALL!$1:$1,0)))</f>
        <v>74.834999999999994</v>
      </c>
      <c r="I38" s="4">
        <f ca="1">SUMIF(ALL!$A:$A,CONCATENATE(I$5,"_",$D38),INDEX(ALL!$1:$1,0,MATCH($E38,ALL!$1:$1,0)))</f>
        <v>201.23749999999998</v>
      </c>
      <c r="J38" s="4">
        <f ca="1">SUMIF(ALL!$A:$A,CONCATENATE(J$5,"_",$D38),INDEX(ALL!$1:$1,0,MATCH($E38,ALL!$1:$1,0)))</f>
        <v>56.299500000000002</v>
      </c>
      <c r="K38" s="4">
        <f ca="1">SUMIF(ALL!$A:$A,CONCATENATE(K$5,"_",$D38),INDEX(ALL!$1:$1,0,MATCH($E38,ALL!$1:$1,0)))</f>
        <v>66.231500000000011</v>
      </c>
      <c r="L38" s="4">
        <f ca="1">SUMIF(ALL!$A:$A,CONCATENATE(L$5,"_",$D38),INDEX(ALL!$1:$1,0,MATCH($E38,ALL!$1:$1,0)))</f>
        <v>105.96150000000002</v>
      </c>
      <c r="M38" s="4">
        <f ca="1">SUMIF(ALL!$A:$A,CONCATENATE(M$5,"_",$D38),INDEX(ALL!$1:$1,0,MATCH($E38,ALL!$1:$1,0)))</f>
        <v>80.357500000000002</v>
      </c>
    </row>
    <row r="39" spans="1:13" x14ac:dyDescent="0.2">
      <c r="D39" s="33" t="s">
        <v>11</v>
      </c>
      <c r="E39" s="13" t="str">
        <f t="shared" si="14"/>
        <v>Net Income</v>
      </c>
      <c r="G39" s="4">
        <f ca="1">SUMIF(ALL!$A:$A,CONCATENATE(G$5,"_",$D39),INDEX(ALL!$1:$1,0,MATCH($E39,ALL!$1:$1,0)))</f>
        <v>0</v>
      </c>
      <c r="H39" s="4">
        <f ca="1">SUMIF(ALL!$A:$A,CONCATENATE(H$5,"_",$D39),INDEX(ALL!$1:$1,0,MATCH($E39,ALL!$1:$1,0)))</f>
        <v>92.995000000000005</v>
      </c>
      <c r="I39" s="4">
        <f ca="1">SUMIF(ALL!$A:$A,CONCATENATE(I$5,"_",$D39),INDEX(ALL!$1:$1,0,MATCH($E39,ALL!$1:$1,0)))</f>
        <v>330.62000000000006</v>
      </c>
      <c r="J39" s="4">
        <f ca="1">SUMIF(ALL!$A:$A,CONCATENATE(J$5,"_",$D39),INDEX(ALL!$1:$1,0,MATCH($E39,ALL!$1:$1,0)))</f>
        <v>1163.1224999999997</v>
      </c>
      <c r="K39" s="4">
        <f ca="1">SUMIF(ALL!$A:$A,CONCATENATE(K$5,"_",$D39),INDEX(ALL!$1:$1,0,MATCH($E39,ALL!$1:$1,0)))</f>
        <v>490.09499999999997</v>
      </c>
      <c r="L39" s="4">
        <f ca="1">SUMIF(ALL!$A:$A,CONCATENATE(L$5,"_",$D39),INDEX(ALL!$1:$1,0,MATCH($E39,ALL!$1:$1,0)))</f>
        <v>565.86000000000013</v>
      </c>
      <c r="M39" s="4">
        <f ca="1">SUMIF(ALL!$A:$A,CONCATENATE(M$5,"_",$D39),INDEX(ALL!$1:$1,0,MATCH($E39,ALL!$1:$1,0)))</f>
        <v>0</v>
      </c>
    </row>
    <row r="40" spans="1:13" x14ac:dyDescent="0.2">
      <c r="D40" s="33" t="s">
        <v>12</v>
      </c>
      <c r="E40" s="13" t="str">
        <f t="shared" si="14"/>
        <v>Net Income</v>
      </c>
      <c r="G40" s="4">
        <f ca="1">SUMIF(ALL!$A:$A,CONCATENATE(G$5,"_",$D40),INDEX(ALL!$1:$1,0,MATCH($E40,ALL!$1:$1,0)))</f>
        <v>0</v>
      </c>
      <c r="H40" s="4">
        <f ca="1">SUMIF(ALL!$A:$A,CONCATENATE(H$5,"_",$D40),INDEX(ALL!$1:$1,0,MATCH($E40,ALL!$1:$1,0)))</f>
        <v>0</v>
      </c>
      <c r="I40" s="4">
        <f ca="1">SUMIF(ALL!$A:$A,CONCATENATE(I$5,"_",$D40),INDEX(ALL!$1:$1,0,MATCH($E40,ALL!$1:$1,0)))</f>
        <v>0</v>
      </c>
      <c r="J40" s="4">
        <f ca="1">SUMIF(ALL!$A:$A,CONCATENATE(J$5,"_",$D40),INDEX(ALL!$1:$1,0,MATCH($E40,ALL!$1:$1,0)))</f>
        <v>216.95850000000004</v>
      </c>
      <c r="K40" s="4">
        <f ca="1">SUMIF(ALL!$A:$A,CONCATENATE(K$5,"_",$D40),INDEX(ALL!$1:$1,0,MATCH($E40,ALL!$1:$1,0)))</f>
        <v>47.110500000000002</v>
      </c>
      <c r="L40" s="4">
        <f ca="1">SUMIF(ALL!$A:$A,CONCATENATE(L$5,"_",$D40),INDEX(ALL!$1:$1,0,MATCH($E40,ALL!$1:$1,0)))</f>
        <v>0</v>
      </c>
      <c r="M40" s="4">
        <f ca="1">SUMIF(ALL!$A:$A,CONCATENATE(M$5,"_",$D40),INDEX(ALL!$1:$1,0,MATCH($E40,ALL!$1:$1,0)))</f>
        <v>0</v>
      </c>
    </row>
    <row r="41" spans="1:13" x14ac:dyDescent="0.2">
      <c r="B41" s="6" t="s">
        <v>20</v>
      </c>
      <c r="D41" s="33" t="s">
        <v>13</v>
      </c>
      <c r="E41" s="13" t="str">
        <f t="shared" si="14"/>
        <v>Net Income</v>
      </c>
      <c r="G41" s="4">
        <f ca="1">SUMIF(ALL!$A:$A,CONCATENATE(G$5,"_",$D41),INDEX(ALL!$1:$1,0,MATCH($E41,ALL!$1:$1,0)))</f>
        <v>0</v>
      </c>
      <c r="H41" s="4">
        <f ca="1">SUMIF(ALL!$A:$A,CONCATENATE(H$5,"_",$D41),INDEX(ALL!$1:$1,0,MATCH($E41,ALL!$1:$1,0)))</f>
        <v>1866.2649999999999</v>
      </c>
      <c r="I41" s="4">
        <f ca="1">SUMIF(ALL!$A:$A,CONCATENATE(I$5,"_",$D41),INDEX(ALL!$1:$1,0,MATCH($E41,ALL!$1:$1,0)))</f>
        <v>2211.0349999999999</v>
      </c>
      <c r="J41" s="4">
        <f ca="1">SUMIF(ALL!$A:$A,CONCATENATE(J$5,"_",$D41),INDEX(ALL!$1:$1,0,MATCH($E41,ALL!$1:$1,0)))</f>
        <v>1802.5900000000001</v>
      </c>
      <c r="K41" s="4">
        <f ca="1">SUMIF(ALL!$A:$A,CONCATENATE(K$5,"_",$D41),INDEX(ALL!$1:$1,0,MATCH($E41,ALL!$1:$1,0)))</f>
        <v>1061.2900000000002</v>
      </c>
      <c r="L41" s="4">
        <f ca="1">SUMIF(ALL!$A:$A,CONCATENATE(L$5,"_",$D41),INDEX(ALL!$1:$1,0,MATCH($E41,ALL!$1:$1,0)))</f>
        <v>277.13600000000002</v>
      </c>
      <c r="M41" s="4">
        <f ca="1">SUMIF(ALL!$A:$A,CONCATENATE(M$5,"_",$D41),INDEX(ALL!$1:$1,0,MATCH($E41,ALL!$1:$1,0)))</f>
        <v>0</v>
      </c>
    </row>
    <row r="43" spans="1:13" x14ac:dyDescent="0.2">
      <c r="B43" s="34">
        <v>4</v>
      </c>
      <c r="C43" s="15"/>
      <c r="D43" s="3" t="str">
        <f>INDEX($D$9:$D$14,MATCH(B43,$B$9:$B$14,0))</f>
        <v>Pollos (Chickens)</v>
      </c>
      <c r="E43" s="2"/>
      <c r="F43" s="2"/>
      <c r="G43" s="17">
        <f>G$4</f>
        <v>43465</v>
      </c>
      <c r="H43" s="17">
        <f t="shared" ref="H43:M43" si="15">H$4</f>
        <v>43496</v>
      </c>
      <c r="I43" s="17">
        <f t="shared" si="15"/>
        <v>43524</v>
      </c>
      <c r="J43" s="17">
        <f t="shared" si="15"/>
        <v>43555</v>
      </c>
      <c r="K43" s="17">
        <f t="shared" si="15"/>
        <v>43585</v>
      </c>
      <c r="L43" s="17">
        <f t="shared" si="15"/>
        <v>43616</v>
      </c>
      <c r="M43" s="17">
        <f t="shared" si="15"/>
        <v>43646</v>
      </c>
    </row>
    <row r="44" spans="1:13" ht="5.0999999999999996" customHeight="1" x14ac:dyDescent="0.2">
      <c r="B44" s="14"/>
      <c r="C44" s="14"/>
      <c r="D44" s="5"/>
      <c r="E44" s="11"/>
      <c r="F44" s="11"/>
      <c r="G44" s="5"/>
      <c r="H44" s="5"/>
      <c r="I44" s="5"/>
      <c r="J44" s="5"/>
      <c r="K44" s="5"/>
      <c r="L44" s="5"/>
      <c r="M44" s="5"/>
    </row>
    <row r="45" spans="1:13" x14ac:dyDescent="0.2">
      <c r="D45" s="33" t="s">
        <v>8</v>
      </c>
      <c r="E45" s="13" t="str">
        <f>D43</f>
        <v>Pollos (Chickens)</v>
      </c>
      <c r="G45" s="4">
        <f ca="1">SUMIF(ALL!$A:$A,CONCATENATE(G$5,"_",$D45),INDEX(ALL!$1:$1,0,MATCH($E45,ALL!$1:$1,0)))</f>
        <v>91</v>
      </c>
      <c r="H45" s="4">
        <f ca="1">SUMIF(ALL!$A:$A,CONCATENATE(H$5,"_",$D45),INDEX(ALL!$1:$1,0,MATCH($E45,ALL!$1:$1,0)))</f>
        <v>934</v>
      </c>
      <c r="I45" s="4">
        <f ca="1">SUMIF(ALL!$A:$A,CONCATENATE(I$5,"_",$D45),INDEX(ALL!$1:$1,0,MATCH($E45,ALL!$1:$1,0)))</f>
        <v>183</v>
      </c>
      <c r="J45" s="4">
        <f ca="1">SUMIF(ALL!$A:$A,CONCATENATE(J$5,"_",$D45),INDEX(ALL!$1:$1,0,MATCH($E45,ALL!$1:$1,0)))</f>
        <v>160</v>
      </c>
      <c r="K45" s="4">
        <f ca="1">SUMIF(ALL!$A:$A,CONCATENATE(K$5,"_",$D45),INDEX(ALL!$1:$1,0,MATCH($E45,ALL!$1:$1,0)))</f>
        <v>36</v>
      </c>
      <c r="L45" s="4">
        <f ca="1">SUMIF(ALL!$A:$A,CONCATENATE(L$5,"_",$D45),INDEX(ALL!$1:$1,0,MATCH($E45,ALL!$1:$1,0)))</f>
        <v>0</v>
      </c>
      <c r="M45" s="4">
        <f ca="1">SUMIF(ALL!$A:$A,CONCATENATE(M$5,"_",$D45),INDEX(ALL!$1:$1,0,MATCH($E45,ALL!$1:$1,0)))</f>
        <v>0</v>
      </c>
    </row>
    <row r="46" spans="1:13" x14ac:dyDescent="0.2">
      <c r="D46" s="33" t="s">
        <v>9</v>
      </c>
      <c r="E46" s="13" t="str">
        <f>E45</f>
        <v>Pollos (Chickens)</v>
      </c>
      <c r="G46" s="4">
        <f ca="1">SUMIF(ALL!$A:$A,CONCATENATE(G$5,"_",$D46),INDEX(ALL!$1:$1,0,MATCH($E46,ALL!$1:$1,0)))</f>
        <v>0</v>
      </c>
      <c r="H46" s="4">
        <f ca="1">SUMIF(ALL!$A:$A,CONCATENATE(H$5,"_",$D46),INDEX(ALL!$1:$1,0,MATCH($E46,ALL!$1:$1,0)))</f>
        <v>266</v>
      </c>
      <c r="I46" s="4">
        <f ca="1">SUMIF(ALL!$A:$A,CONCATENATE(I$5,"_",$D46),INDEX(ALL!$1:$1,0,MATCH($E46,ALL!$1:$1,0)))</f>
        <v>987</v>
      </c>
      <c r="J46" s="4">
        <f ca="1">SUMIF(ALL!$A:$A,CONCATENATE(J$5,"_",$D46),INDEX(ALL!$1:$1,0,MATCH($E46,ALL!$1:$1,0)))</f>
        <v>10</v>
      </c>
      <c r="K46" s="4">
        <f ca="1">SUMIF(ALL!$A:$A,CONCATENATE(K$5,"_",$D46),INDEX(ALL!$1:$1,0,MATCH($E46,ALL!$1:$1,0)))</f>
        <v>0</v>
      </c>
      <c r="L46" s="4">
        <f ca="1">SUMIF(ALL!$A:$A,CONCATENATE(L$5,"_",$D46),INDEX(ALL!$1:$1,0,MATCH($E46,ALL!$1:$1,0)))</f>
        <v>0</v>
      </c>
      <c r="M46" s="4">
        <f ca="1">SUMIF(ALL!$A:$A,CONCATENATE(M$5,"_",$D46),INDEX(ALL!$1:$1,0,MATCH($E46,ALL!$1:$1,0)))</f>
        <v>0</v>
      </c>
    </row>
    <row r="47" spans="1:13" x14ac:dyDescent="0.2">
      <c r="D47" s="33" t="s">
        <v>10</v>
      </c>
      <c r="E47" s="13" t="str">
        <f t="shared" ref="E47:E50" si="16">E46</f>
        <v>Pollos (Chickens)</v>
      </c>
      <c r="G47" s="4">
        <f ca="1">SUMIF(ALL!$A:$A,CONCATENATE(G$5,"_",$D47),INDEX(ALL!$1:$1,0,MATCH($E47,ALL!$1:$1,0)))</f>
        <v>0</v>
      </c>
      <c r="H47" s="4">
        <f ca="1">SUMIF(ALL!$A:$A,CONCATENATE(H$5,"_",$D47),INDEX(ALL!$1:$1,0,MATCH($E47,ALL!$1:$1,0)))</f>
        <v>300</v>
      </c>
      <c r="I47" s="4">
        <f ca="1">SUMIF(ALL!$A:$A,CONCATENATE(I$5,"_",$D47),INDEX(ALL!$1:$1,0,MATCH($E47,ALL!$1:$1,0)))</f>
        <v>805</v>
      </c>
      <c r="J47" s="4">
        <f ca="1">SUMIF(ALL!$A:$A,CONCATENATE(J$5,"_",$D47),INDEX(ALL!$1:$1,0,MATCH($E47,ALL!$1:$1,0)))</f>
        <v>226</v>
      </c>
      <c r="K47" s="4">
        <f ca="1">SUMIF(ALL!$A:$A,CONCATENATE(K$5,"_",$D47),INDEX(ALL!$1:$1,0,MATCH($E47,ALL!$1:$1,0)))</f>
        <v>265</v>
      </c>
      <c r="L47" s="4">
        <f ca="1">SUMIF(ALL!$A:$A,CONCATENATE(L$5,"_",$D47),INDEX(ALL!$1:$1,0,MATCH($E47,ALL!$1:$1,0)))</f>
        <v>424</v>
      </c>
      <c r="M47" s="4">
        <f ca="1">SUMIF(ALL!$A:$A,CONCATENATE(M$5,"_",$D47),INDEX(ALL!$1:$1,0,MATCH($E47,ALL!$1:$1,0)))</f>
        <v>321</v>
      </c>
    </row>
    <row r="48" spans="1:13" x14ac:dyDescent="0.2">
      <c r="D48" s="33" t="s">
        <v>11</v>
      </c>
      <c r="E48" s="13" t="str">
        <f t="shared" si="16"/>
        <v>Pollos (Chickens)</v>
      </c>
      <c r="G48" s="4">
        <f ca="1">SUMIF(ALL!$A:$A,CONCATENATE(G$5,"_",$D48),INDEX(ALL!$1:$1,0,MATCH($E48,ALL!$1:$1,0)))</f>
        <v>0</v>
      </c>
      <c r="H48" s="4">
        <f ca="1">SUMIF(ALL!$A:$A,CONCATENATE(H$5,"_",$D48),INDEX(ALL!$1:$1,0,MATCH($E48,ALL!$1:$1,0)))</f>
        <v>73</v>
      </c>
      <c r="I48" s="4">
        <f ca="1">SUMIF(ALL!$A:$A,CONCATENATE(I$5,"_",$D48),INDEX(ALL!$1:$1,0,MATCH($E48,ALL!$1:$1,0)))</f>
        <v>265</v>
      </c>
      <c r="J48" s="4">
        <f ca="1">SUMIF(ALL!$A:$A,CONCATENATE(J$5,"_",$D48),INDEX(ALL!$1:$1,0,MATCH($E48,ALL!$1:$1,0)))</f>
        <v>930</v>
      </c>
      <c r="K48" s="4">
        <f ca="1">SUMIF(ALL!$A:$A,CONCATENATE(K$5,"_",$D48),INDEX(ALL!$1:$1,0,MATCH($E48,ALL!$1:$1,0)))</f>
        <v>393</v>
      </c>
      <c r="L48" s="4">
        <f ca="1">SUMIF(ALL!$A:$A,CONCATENATE(L$5,"_",$D48),INDEX(ALL!$1:$1,0,MATCH($E48,ALL!$1:$1,0)))</f>
        <v>452</v>
      </c>
      <c r="M48" s="4">
        <f ca="1">SUMIF(ALL!$A:$A,CONCATENATE(M$5,"_",$D48),INDEX(ALL!$1:$1,0,MATCH($E48,ALL!$1:$1,0)))</f>
        <v>0</v>
      </c>
    </row>
    <row r="49" spans="2:13" x14ac:dyDescent="0.2">
      <c r="D49" s="33" t="s">
        <v>12</v>
      </c>
      <c r="E49" s="13" t="str">
        <f t="shared" si="16"/>
        <v>Pollos (Chickens)</v>
      </c>
      <c r="G49" s="4">
        <f ca="1">SUMIF(ALL!$A:$A,CONCATENATE(G$5,"_",$D49),INDEX(ALL!$1:$1,0,MATCH($E49,ALL!$1:$1,0)))</f>
        <v>0</v>
      </c>
      <c r="H49" s="4">
        <f ca="1">SUMIF(ALL!$A:$A,CONCATENATE(H$5,"_",$D49),INDEX(ALL!$1:$1,0,MATCH($E49,ALL!$1:$1,0)))</f>
        <v>0</v>
      </c>
      <c r="I49" s="4">
        <f ca="1">SUMIF(ALL!$A:$A,CONCATENATE(I$5,"_",$D49),INDEX(ALL!$1:$1,0,MATCH($E49,ALL!$1:$1,0)))</f>
        <v>0</v>
      </c>
      <c r="J49" s="4">
        <f ca="1">SUMIF(ALL!$A:$A,CONCATENATE(J$5,"_",$D49),INDEX(ALL!$1:$1,0,MATCH($E49,ALL!$1:$1,0)))</f>
        <v>866</v>
      </c>
      <c r="K49" s="4">
        <f ca="1">SUMIF(ALL!$A:$A,CONCATENATE(K$5,"_",$D49),INDEX(ALL!$1:$1,0,MATCH($E49,ALL!$1:$1,0)))</f>
        <v>189</v>
      </c>
      <c r="L49" s="4">
        <f ca="1">SUMIF(ALL!$A:$A,CONCATENATE(L$5,"_",$D49),INDEX(ALL!$1:$1,0,MATCH($E49,ALL!$1:$1,0)))</f>
        <v>0</v>
      </c>
      <c r="M49" s="4">
        <f ca="1">SUMIF(ALL!$A:$A,CONCATENATE(M$5,"_",$D49),INDEX(ALL!$1:$1,0,MATCH($E49,ALL!$1:$1,0)))</f>
        <v>0</v>
      </c>
    </row>
    <row r="50" spans="2:13" x14ac:dyDescent="0.2">
      <c r="B50" s="6" t="s">
        <v>20</v>
      </c>
      <c r="D50" s="33" t="s">
        <v>13</v>
      </c>
      <c r="E50" s="13" t="str">
        <f t="shared" si="16"/>
        <v>Pollos (Chickens)</v>
      </c>
      <c r="G50" s="4">
        <f ca="1">SUMIF(ALL!$A:$A,CONCATENATE(G$5,"_",$D50),INDEX(ALL!$1:$1,0,MATCH($E50,ALL!$1:$1,0)))</f>
        <v>0</v>
      </c>
      <c r="H50" s="4">
        <f ca="1">SUMIF(ALL!$A:$A,CONCATENATE(H$5,"_",$D50),INDEX(ALL!$1:$1,0,MATCH($E50,ALL!$1:$1,0)))</f>
        <v>747</v>
      </c>
      <c r="I50" s="4">
        <f ca="1">SUMIF(ALL!$A:$A,CONCATENATE(I$5,"_",$D50),INDEX(ALL!$1:$1,0,MATCH($E50,ALL!$1:$1,0)))</f>
        <v>884</v>
      </c>
      <c r="J50" s="4">
        <f ca="1">SUMIF(ALL!$A:$A,CONCATENATE(J$5,"_",$D50),INDEX(ALL!$1:$1,0,MATCH($E50,ALL!$1:$1,0)))</f>
        <v>723</v>
      </c>
      <c r="K50" s="4">
        <f ca="1">SUMIF(ALL!$A:$A,CONCATENATE(K$5,"_",$D50),INDEX(ALL!$1:$1,0,MATCH($E50,ALL!$1:$1,0)))</f>
        <v>423</v>
      </c>
      <c r="L50" s="4">
        <f ca="1">SUMIF(ALL!$A:$A,CONCATENATE(L$5,"_",$D50),INDEX(ALL!$1:$1,0,MATCH($E50,ALL!$1:$1,0)))</f>
        <v>198</v>
      </c>
      <c r="M50" s="4">
        <f ca="1">SUMIF(ALL!$A:$A,CONCATENATE(M$5,"_",$D50),INDEX(ALL!$1:$1,0,MATCH($E50,ALL!$1:$1,0)))</f>
        <v>0</v>
      </c>
    </row>
    <row r="52" spans="2:13" x14ac:dyDescent="0.2">
      <c r="B52" s="34">
        <v>5</v>
      </c>
      <c r="C52" s="15"/>
      <c r="D52" s="3" t="str">
        <f>INDEX($D$9:$D$14,MATCH(B52,$B$9:$B$14,0))</f>
        <v>Cold Sodas</v>
      </c>
      <c r="E52" s="2"/>
      <c r="F52" s="2"/>
      <c r="G52" s="17">
        <f>G$4</f>
        <v>43465</v>
      </c>
      <c r="H52" s="17">
        <f t="shared" ref="H52:M52" si="17">H$4</f>
        <v>43496</v>
      </c>
      <c r="I52" s="17">
        <f t="shared" si="17"/>
        <v>43524</v>
      </c>
      <c r="J52" s="17">
        <f t="shared" si="17"/>
        <v>43555</v>
      </c>
      <c r="K52" s="17">
        <f t="shared" si="17"/>
        <v>43585</v>
      </c>
      <c r="L52" s="17">
        <f t="shared" si="17"/>
        <v>43616</v>
      </c>
      <c r="M52" s="17">
        <f t="shared" si="17"/>
        <v>43646</v>
      </c>
    </row>
    <row r="53" spans="2:13" ht="5.0999999999999996" customHeight="1" x14ac:dyDescent="0.2">
      <c r="B53" s="14"/>
      <c r="C53" s="14"/>
      <c r="D53" s="5"/>
      <c r="E53" s="11"/>
      <c r="F53" s="11"/>
      <c r="G53" s="5"/>
      <c r="H53" s="5"/>
      <c r="I53" s="5"/>
      <c r="J53" s="5"/>
      <c r="K53" s="5"/>
      <c r="L53" s="5"/>
      <c r="M53" s="5"/>
    </row>
    <row r="54" spans="2:13" x14ac:dyDescent="0.2">
      <c r="D54" s="33" t="s">
        <v>8</v>
      </c>
      <c r="E54" s="13" t="str">
        <f>D52</f>
        <v>Cold Sodas</v>
      </c>
      <c r="G54" s="4">
        <f ca="1">SUMIF(ALL!$A:$A,CONCATENATE(G$5,"_",$D54),INDEX(ALL!$1:$1,0,MATCH($E54,ALL!$1:$1,0)))</f>
        <v>153</v>
      </c>
      <c r="H54" s="4">
        <f ca="1">SUMIF(ALL!$A:$A,CONCATENATE(H$5,"_",$D54),INDEX(ALL!$1:$1,0,MATCH($E54,ALL!$1:$1,0)))</f>
        <v>1554</v>
      </c>
      <c r="I54" s="4">
        <f ca="1">SUMIF(ALL!$A:$A,CONCATENATE(I$5,"_",$D54),INDEX(ALL!$1:$1,0,MATCH($E54,ALL!$1:$1,0)))</f>
        <v>307</v>
      </c>
      <c r="J54" s="4">
        <f ca="1">SUMIF(ALL!$A:$A,CONCATENATE(J$5,"_",$D54),INDEX(ALL!$1:$1,0,MATCH($E54,ALL!$1:$1,0)))</f>
        <v>269</v>
      </c>
      <c r="K54" s="4">
        <f ca="1">SUMIF(ALL!$A:$A,CONCATENATE(K$5,"_",$D54),INDEX(ALL!$1:$1,0,MATCH($E54,ALL!$1:$1,0)))</f>
        <v>59</v>
      </c>
      <c r="L54" s="4">
        <f ca="1">SUMIF(ALL!$A:$A,CONCATENATE(L$5,"_",$D54),INDEX(ALL!$1:$1,0,MATCH($E54,ALL!$1:$1,0)))</f>
        <v>0</v>
      </c>
      <c r="M54" s="4">
        <f ca="1">SUMIF(ALL!$A:$A,CONCATENATE(M$5,"_",$D54),INDEX(ALL!$1:$1,0,MATCH($E54,ALL!$1:$1,0)))</f>
        <v>0</v>
      </c>
    </row>
    <row r="55" spans="2:13" x14ac:dyDescent="0.2">
      <c r="D55" s="33" t="s">
        <v>9</v>
      </c>
      <c r="E55" s="13" t="str">
        <f>E54</f>
        <v>Cold Sodas</v>
      </c>
      <c r="G55" s="4">
        <f ca="1">SUMIF(ALL!$A:$A,CONCATENATE(G$5,"_",$D55),INDEX(ALL!$1:$1,0,MATCH($E55,ALL!$1:$1,0)))</f>
        <v>0</v>
      </c>
      <c r="H55" s="4">
        <f ca="1">SUMIF(ALL!$A:$A,CONCATENATE(H$5,"_",$D55),INDEX(ALL!$1:$1,0,MATCH($E55,ALL!$1:$1,0)))</f>
        <v>442</v>
      </c>
      <c r="I55" s="4">
        <f ca="1">SUMIF(ALL!$A:$A,CONCATENATE(I$5,"_",$D55),INDEX(ALL!$1:$1,0,MATCH($E55,ALL!$1:$1,0)))</f>
        <v>1641</v>
      </c>
      <c r="J55" s="4">
        <f ca="1">SUMIF(ALL!$A:$A,CONCATENATE(J$5,"_",$D55),INDEX(ALL!$1:$1,0,MATCH($E55,ALL!$1:$1,0)))</f>
        <v>17</v>
      </c>
      <c r="K55" s="4">
        <f ca="1">SUMIF(ALL!$A:$A,CONCATENATE(K$5,"_",$D55),INDEX(ALL!$1:$1,0,MATCH($E55,ALL!$1:$1,0)))</f>
        <v>0</v>
      </c>
      <c r="L55" s="4">
        <f ca="1">SUMIF(ALL!$A:$A,CONCATENATE(L$5,"_",$D55),INDEX(ALL!$1:$1,0,MATCH($E55,ALL!$1:$1,0)))</f>
        <v>0</v>
      </c>
      <c r="M55" s="4">
        <f ca="1">SUMIF(ALL!$A:$A,CONCATENATE(M$5,"_",$D55),INDEX(ALL!$1:$1,0,MATCH($E55,ALL!$1:$1,0)))</f>
        <v>0</v>
      </c>
    </row>
    <row r="56" spans="2:13" x14ac:dyDescent="0.2">
      <c r="D56" s="33" t="s">
        <v>10</v>
      </c>
      <c r="E56" s="13" t="str">
        <f t="shared" ref="E56:E59" si="18">E55</f>
        <v>Cold Sodas</v>
      </c>
      <c r="G56" s="4">
        <f ca="1">SUMIF(ALL!$A:$A,CONCATENATE(G$5,"_",$D56),INDEX(ALL!$1:$1,0,MATCH($E56,ALL!$1:$1,0)))</f>
        <v>0</v>
      </c>
      <c r="H56" s="4">
        <f ca="1">SUMIF(ALL!$A:$A,CONCATENATE(H$5,"_",$D56),INDEX(ALL!$1:$1,0,MATCH($E56,ALL!$1:$1,0)))</f>
        <v>500</v>
      </c>
      <c r="I56" s="4">
        <f ca="1">SUMIF(ALL!$A:$A,CONCATENATE(I$5,"_",$D56),INDEX(ALL!$1:$1,0,MATCH($E56,ALL!$1:$1,0)))</f>
        <v>1342</v>
      </c>
      <c r="J56" s="4">
        <f ca="1">SUMIF(ALL!$A:$A,CONCATENATE(J$5,"_",$D56),INDEX(ALL!$1:$1,0,MATCH($E56,ALL!$1:$1,0)))</f>
        <v>374</v>
      </c>
      <c r="K56" s="4">
        <f ca="1">SUMIF(ALL!$A:$A,CONCATENATE(K$5,"_",$D56),INDEX(ALL!$1:$1,0,MATCH($E56,ALL!$1:$1,0)))</f>
        <v>441</v>
      </c>
      <c r="L56" s="4">
        <f ca="1">SUMIF(ALL!$A:$A,CONCATENATE(L$5,"_",$D56),INDEX(ALL!$1:$1,0,MATCH($E56,ALL!$1:$1,0)))</f>
        <v>706</v>
      </c>
      <c r="M56" s="4">
        <f ca="1">SUMIF(ALL!$A:$A,CONCATENATE(M$5,"_",$D56),INDEX(ALL!$1:$1,0,MATCH($E56,ALL!$1:$1,0)))</f>
        <v>536</v>
      </c>
    </row>
    <row r="57" spans="2:13" x14ac:dyDescent="0.2">
      <c r="D57" s="33" t="s">
        <v>11</v>
      </c>
      <c r="E57" s="13" t="str">
        <f t="shared" si="18"/>
        <v>Cold Sodas</v>
      </c>
      <c r="G57" s="4">
        <f ca="1">SUMIF(ALL!$A:$A,CONCATENATE(G$5,"_",$D57),INDEX(ALL!$1:$1,0,MATCH($E57,ALL!$1:$1,0)))</f>
        <v>0</v>
      </c>
      <c r="H57" s="4">
        <f ca="1">SUMIF(ALL!$A:$A,CONCATENATE(H$5,"_",$D57),INDEX(ALL!$1:$1,0,MATCH($E57,ALL!$1:$1,0)))</f>
        <v>124</v>
      </c>
      <c r="I57" s="4">
        <f ca="1">SUMIF(ALL!$A:$A,CONCATENATE(I$5,"_",$D57),INDEX(ALL!$1:$1,0,MATCH($E57,ALL!$1:$1,0)))</f>
        <v>440</v>
      </c>
      <c r="J57" s="4">
        <f ca="1">SUMIF(ALL!$A:$A,CONCATENATE(J$5,"_",$D57),INDEX(ALL!$1:$1,0,MATCH($E57,ALL!$1:$1,0)))</f>
        <v>1552</v>
      </c>
      <c r="K57" s="4">
        <f ca="1">SUMIF(ALL!$A:$A,CONCATENATE(K$5,"_",$D57),INDEX(ALL!$1:$1,0,MATCH($E57,ALL!$1:$1,0)))</f>
        <v>653</v>
      </c>
      <c r="L57" s="4">
        <f ca="1">SUMIF(ALL!$A:$A,CONCATENATE(L$5,"_",$D57),INDEX(ALL!$1:$1,0,MATCH($E57,ALL!$1:$1,0)))</f>
        <v>754</v>
      </c>
      <c r="M57" s="4">
        <f ca="1">SUMIF(ALL!$A:$A,CONCATENATE(M$5,"_",$D57),INDEX(ALL!$1:$1,0,MATCH($E57,ALL!$1:$1,0)))</f>
        <v>0</v>
      </c>
    </row>
    <row r="58" spans="2:13" x14ac:dyDescent="0.2">
      <c r="D58" s="33" t="s">
        <v>12</v>
      </c>
      <c r="E58" s="13" t="str">
        <f t="shared" si="18"/>
        <v>Cold Sodas</v>
      </c>
      <c r="G58" s="4">
        <f ca="1">SUMIF(ALL!$A:$A,CONCATENATE(G$5,"_",$D58),INDEX(ALL!$1:$1,0,MATCH($E58,ALL!$1:$1,0)))</f>
        <v>0</v>
      </c>
      <c r="H58" s="4">
        <f ca="1">SUMIF(ALL!$A:$A,CONCATENATE(H$5,"_",$D58),INDEX(ALL!$1:$1,0,MATCH($E58,ALL!$1:$1,0)))</f>
        <v>0</v>
      </c>
      <c r="I58" s="4">
        <f ca="1">SUMIF(ALL!$A:$A,CONCATENATE(I$5,"_",$D58),INDEX(ALL!$1:$1,0,MATCH($E58,ALL!$1:$1,0)))</f>
        <v>0</v>
      </c>
      <c r="J58" s="4">
        <f ca="1">SUMIF(ALL!$A:$A,CONCATENATE(J$5,"_",$D58),INDEX(ALL!$1:$1,0,MATCH($E58,ALL!$1:$1,0)))</f>
        <v>1444</v>
      </c>
      <c r="K58" s="4">
        <f ca="1">SUMIF(ALL!$A:$A,CONCATENATE(K$5,"_",$D58),INDEX(ALL!$1:$1,0,MATCH($E58,ALL!$1:$1,0)))</f>
        <v>312</v>
      </c>
      <c r="L58" s="4">
        <f ca="1">SUMIF(ALL!$A:$A,CONCATENATE(L$5,"_",$D58),INDEX(ALL!$1:$1,0,MATCH($E58,ALL!$1:$1,0)))</f>
        <v>0</v>
      </c>
      <c r="M58" s="4">
        <f ca="1">SUMIF(ALL!$A:$A,CONCATENATE(M$5,"_",$D58),INDEX(ALL!$1:$1,0,MATCH($E58,ALL!$1:$1,0)))</f>
        <v>0</v>
      </c>
    </row>
    <row r="59" spans="2:13" x14ac:dyDescent="0.2">
      <c r="B59" s="6" t="s">
        <v>20</v>
      </c>
      <c r="D59" s="33" t="s">
        <v>13</v>
      </c>
      <c r="E59" s="13" t="str">
        <f t="shared" si="18"/>
        <v>Cold Sodas</v>
      </c>
      <c r="G59" s="4">
        <f ca="1">SUMIF(ALL!$A:$A,CONCATENATE(G$5,"_",$D59),INDEX(ALL!$1:$1,0,MATCH($E59,ALL!$1:$1,0)))</f>
        <v>0</v>
      </c>
      <c r="H59" s="4">
        <f ca="1">SUMIF(ALL!$A:$A,CONCATENATE(H$5,"_",$D59),INDEX(ALL!$1:$1,0,MATCH($E59,ALL!$1:$1,0)))</f>
        <v>1244</v>
      </c>
      <c r="I59" s="4">
        <f ca="1">SUMIF(ALL!$A:$A,CONCATENATE(I$5,"_",$D59),INDEX(ALL!$1:$1,0,MATCH($E59,ALL!$1:$1,0)))</f>
        <v>1473</v>
      </c>
      <c r="J59" s="4">
        <f ca="1">SUMIF(ALL!$A:$A,CONCATENATE(J$5,"_",$D59),INDEX(ALL!$1:$1,0,MATCH($E59,ALL!$1:$1,0)))</f>
        <v>1200</v>
      </c>
      <c r="K59" s="4">
        <f ca="1">SUMIF(ALL!$A:$A,CONCATENATE(K$5,"_",$D59),INDEX(ALL!$1:$1,0,MATCH($E59,ALL!$1:$1,0)))</f>
        <v>707</v>
      </c>
      <c r="L59" s="4">
        <f ca="1">SUMIF(ALL!$A:$A,CONCATENATE(L$5,"_",$D59),INDEX(ALL!$1:$1,0,MATCH($E59,ALL!$1:$1,0)))</f>
        <v>330</v>
      </c>
      <c r="M59" s="4">
        <f ca="1">SUMIF(ALL!$A:$A,CONCATENATE(M$5,"_",$D59),INDEX(ALL!$1:$1,0,MATCH($E59,ALL!$1:$1,0)))</f>
        <v>0</v>
      </c>
    </row>
    <row r="61" spans="2:13" x14ac:dyDescent="0.2">
      <c r="B61" s="34">
        <v>6</v>
      </c>
      <c r="C61" s="15"/>
      <c r="D61" s="3" t="str">
        <f>INDEX($D$9:$D$14,MATCH(B61,$B$9:$B$14,0))</f>
        <v>Hot Sodas</v>
      </c>
      <c r="E61" s="2"/>
      <c r="F61" s="2"/>
      <c r="G61" s="17">
        <f>G$4</f>
        <v>43465</v>
      </c>
      <c r="H61" s="17">
        <f t="shared" ref="H61:M61" si="19">H$4</f>
        <v>43496</v>
      </c>
      <c r="I61" s="17">
        <f t="shared" si="19"/>
        <v>43524</v>
      </c>
      <c r="J61" s="17">
        <f t="shared" si="19"/>
        <v>43555</v>
      </c>
      <c r="K61" s="17">
        <f t="shared" si="19"/>
        <v>43585</v>
      </c>
      <c r="L61" s="17">
        <f t="shared" si="19"/>
        <v>43616</v>
      </c>
      <c r="M61" s="17">
        <f t="shared" si="19"/>
        <v>43646</v>
      </c>
    </row>
    <row r="62" spans="2:13" ht="5.0999999999999996" customHeight="1" x14ac:dyDescent="0.2">
      <c r="B62" s="14"/>
      <c r="C62" s="14"/>
      <c r="D62" s="5"/>
      <c r="E62" s="11"/>
      <c r="F62" s="11"/>
      <c r="G62" s="5"/>
      <c r="H62" s="5"/>
      <c r="I62" s="5"/>
      <c r="J62" s="5"/>
      <c r="K62" s="5"/>
      <c r="L62" s="5"/>
      <c r="M62" s="5"/>
    </row>
    <row r="63" spans="2:13" x14ac:dyDescent="0.2">
      <c r="D63" s="33" t="s">
        <v>8</v>
      </c>
      <c r="E63" s="13" t="str">
        <f>D61</f>
        <v>Hot Sodas</v>
      </c>
      <c r="G63" s="4">
        <f ca="1">SUMIF(ALL!$A:$A,CONCATENATE(G$5,"_",$D63),INDEX(ALL!$1:$1,0,MATCH($E63,ALL!$1:$1,0)))</f>
        <v>0</v>
      </c>
      <c r="H63" s="4">
        <f ca="1">SUMIF(ALL!$A:$A,CONCATENATE(H$5,"_",$D63),INDEX(ALL!$1:$1,0,MATCH($E63,ALL!$1:$1,0)))</f>
        <v>0</v>
      </c>
      <c r="I63" s="4">
        <f ca="1">SUMIF(ALL!$A:$A,CONCATENATE(I$5,"_",$D63),INDEX(ALL!$1:$1,0,MATCH($E63,ALL!$1:$1,0)))</f>
        <v>0</v>
      </c>
      <c r="J63" s="4">
        <f ca="1">SUMIF(ALL!$A:$A,CONCATENATE(J$5,"_",$D63),INDEX(ALL!$1:$1,0,MATCH($E63,ALL!$1:$1,0)))</f>
        <v>0</v>
      </c>
      <c r="K63" s="4">
        <f ca="1">SUMIF(ALL!$A:$A,CONCATENATE(K$5,"_",$D63),INDEX(ALL!$1:$1,0,MATCH($E63,ALL!$1:$1,0)))</f>
        <v>0</v>
      </c>
      <c r="L63" s="4">
        <f ca="1">SUMIF(ALL!$A:$A,CONCATENATE(L$5,"_",$D63),INDEX(ALL!$1:$1,0,MATCH($E63,ALL!$1:$1,0)))</f>
        <v>0</v>
      </c>
      <c r="M63" s="4">
        <f ca="1">SUMIF(ALL!$A:$A,CONCATENATE(M$5,"_",$D63),INDEX(ALL!$1:$1,0,MATCH($E63,ALL!$1:$1,0)))</f>
        <v>0</v>
      </c>
    </row>
    <row r="64" spans="2:13" x14ac:dyDescent="0.2">
      <c r="D64" s="33" t="s">
        <v>9</v>
      </c>
      <c r="E64" s="13" t="str">
        <f>E63</f>
        <v>Hot Sodas</v>
      </c>
      <c r="G64" s="4">
        <f ca="1">SUMIF(ALL!$A:$A,CONCATENATE(G$5,"_",$D64),INDEX(ALL!$1:$1,0,MATCH($E64,ALL!$1:$1,0)))</f>
        <v>0</v>
      </c>
      <c r="H64" s="4">
        <f ca="1">SUMIF(ALL!$A:$A,CONCATENATE(H$5,"_",$D64),INDEX(ALL!$1:$1,0,MATCH($E64,ALL!$1:$1,0)))</f>
        <v>0</v>
      </c>
      <c r="I64" s="4">
        <f ca="1">SUMIF(ALL!$A:$A,CONCATENATE(I$5,"_",$D64),INDEX(ALL!$1:$1,0,MATCH($E64,ALL!$1:$1,0)))</f>
        <v>0</v>
      </c>
      <c r="J64" s="4">
        <f ca="1">SUMIF(ALL!$A:$A,CONCATENATE(J$5,"_",$D64),INDEX(ALL!$1:$1,0,MATCH($E64,ALL!$1:$1,0)))</f>
        <v>0</v>
      </c>
      <c r="K64" s="4">
        <f ca="1">SUMIF(ALL!$A:$A,CONCATENATE(K$5,"_",$D64),INDEX(ALL!$1:$1,0,MATCH($E64,ALL!$1:$1,0)))</f>
        <v>0</v>
      </c>
      <c r="L64" s="4">
        <f ca="1">SUMIF(ALL!$A:$A,CONCATENATE(L$5,"_",$D64),INDEX(ALL!$1:$1,0,MATCH($E64,ALL!$1:$1,0)))</f>
        <v>0</v>
      </c>
      <c r="M64" s="4">
        <f ca="1">SUMIF(ALL!$A:$A,CONCATENATE(M$5,"_",$D64),INDEX(ALL!$1:$1,0,MATCH($E64,ALL!$1:$1,0)))</f>
        <v>0</v>
      </c>
    </row>
    <row r="65" spans="2:13" x14ac:dyDescent="0.2">
      <c r="D65" s="33" t="s">
        <v>10</v>
      </c>
      <c r="E65" s="13" t="str">
        <f t="shared" ref="E65:E68" si="20">E64</f>
        <v>Hot Sodas</v>
      </c>
      <c r="G65" s="4">
        <f ca="1">SUMIF(ALL!$A:$A,CONCATENATE(G$5,"_",$D65),INDEX(ALL!$1:$1,0,MATCH($E65,ALL!$1:$1,0)))</f>
        <v>0</v>
      </c>
      <c r="H65" s="4">
        <f ca="1">SUMIF(ALL!$A:$A,CONCATENATE(H$5,"_",$D65),INDEX(ALL!$1:$1,0,MATCH($E65,ALL!$1:$1,0)))</f>
        <v>0</v>
      </c>
      <c r="I65" s="4">
        <f ca="1">SUMIF(ALL!$A:$A,CONCATENATE(I$5,"_",$D65),INDEX(ALL!$1:$1,0,MATCH($E65,ALL!$1:$1,0)))</f>
        <v>0</v>
      </c>
      <c r="J65" s="4">
        <f ca="1">SUMIF(ALL!$A:$A,CONCATENATE(J$5,"_",$D65),INDEX(ALL!$1:$1,0,MATCH($E65,ALL!$1:$1,0)))</f>
        <v>0</v>
      </c>
      <c r="K65" s="4">
        <f ca="1">SUMIF(ALL!$A:$A,CONCATENATE(K$5,"_",$D65),INDEX(ALL!$1:$1,0,MATCH($E65,ALL!$1:$1,0)))</f>
        <v>0</v>
      </c>
      <c r="L65" s="4">
        <f ca="1">SUMIF(ALL!$A:$A,CONCATENATE(L$5,"_",$D65),INDEX(ALL!$1:$1,0,MATCH($E65,ALL!$1:$1,0)))</f>
        <v>0</v>
      </c>
      <c r="M65" s="4">
        <f ca="1">SUMIF(ALL!$A:$A,CONCATENATE(M$5,"_",$D65),INDEX(ALL!$1:$1,0,MATCH($E65,ALL!$1:$1,0)))</f>
        <v>0</v>
      </c>
    </row>
    <row r="66" spans="2:13" x14ac:dyDescent="0.2">
      <c r="D66" s="33" t="s">
        <v>11</v>
      </c>
      <c r="E66" s="13" t="str">
        <f t="shared" si="20"/>
        <v>Hot Sodas</v>
      </c>
      <c r="G66" s="4">
        <f ca="1">SUMIF(ALL!$A:$A,CONCATENATE(G$5,"_",$D66),INDEX(ALL!$1:$1,0,MATCH($E66,ALL!$1:$1,0)))</f>
        <v>0</v>
      </c>
      <c r="H66" s="4">
        <f ca="1">SUMIF(ALL!$A:$A,CONCATENATE(H$5,"_",$D66),INDEX(ALL!$1:$1,0,MATCH($E66,ALL!$1:$1,0)))</f>
        <v>0</v>
      </c>
      <c r="I66" s="4">
        <f ca="1">SUMIF(ALL!$A:$A,CONCATENATE(I$5,"_",$D66),INDEX(ALL!$1:$1,0,MATCH($E66,ALL!$1:$1,0)))</f>
        <v>0</v>
      </c>
      <c r="J66" s="4">
        <f ca="1">SUMIF(ALL!$A:$A,CONCATENATE(J$5,"_",$D66),INDEX(ALL!$1:$1,0,MATCH($E66,ALL!$1:$1,0)))</f>
        <v>0</v>
      </c>
      <c r="K66" s="4">
        <f ca="1">SUMIF(ALL!$A:$A,CONCATENATE(K$5,"_",$D66),INDEX(ALL!$1:$1,0,MATCH($E66,ALL!$1:$1,0)))</f>
        <v>0</v>
      </c>
      <c r="L66" s="4">
        <f ca="1">SUMIF(ALL!$A:$A,CONCATENATE(L$5,"_",$D66),INDEX(ALL!$1:$1,0,MATCH($E66,ALL!$1:$1,0)))</f>
        <v>0</v>
      </c>
      <c r="M66" s="4">
        <f ca="1">SUMIF(ALL!$A:$A,CONCATENATE(M$5,"_",$D66),INDEX(ALL!$1:$1,0,MATCH($E66,ALL!$1:$1,0)))</f>
        <v>0</v>
      </c>
    </row>
    <row r="67" spans="2:13" x14ac:dyDescent="0.2">
      <c r="D67" s="33" t="s">
        <v>12</v>
      </c>
      <c r="E67" s="13" t="str">
        <f t="shared" si="20"/>
        <v>Hot Sodas</v>
      </c>
      <c r="G67" s="4">
        <f ca="1">SUMIF(ALL!$A:$A,CONCATENATE(G$5,"_",$D67),INDEX(ALL!$1:$1,0,MATCH($E67,ALL!$1:$1,0)))</f>
        <v>0</v>
      </c>
      <c r="H67" s="4">
        <f ca="1">SUMIF(ALL!$A:$A,CONCATENATE(H$5,"_",$D67),INDEX(ALL!$1:$1,0,MATCH($E67,ALL!$1:$1,0)))</f>
        <v>0</v>
      </c>
      <c r="I67" s="4">
        <f ca="1">SUMIF(ALL!$A:$A,CONCATENATE(I$5,"_",$D67),INDEX(ALL!$1:$1,0,MATCH($E67,ALL!$1:$1,0)))</f>
        <v>0</v>
      </c>
      <c r="J67" s="4">
        <f ca="1">SUMIF(ALL!$A:$A,CONCATENATE(J$5,"_",$D67),INDEX(ALL!$1:$1,0,MATCH($E67,ALL!$1:$1,0)))</f>
        <v>0</v>
      </c>
      <c r="K67" s="4">
        <f ca="1">SUMIF(ALL!$A:$A,CONCATENATE(K$5,"_",$D67),INDEX(ALL!$1:$1,0,MATCH($E67,ALL!$1:$1,0)))</f>
        <v>0</v>
      </c>
      <c r="L67" s="4">
        <f ca="1">SUMIF(ALL!$A:$A,CONCATENATE(L$5,"_",$D67),INDEX(ALL!$1:$1,0,MATCH($E67,ALL!$1:$1,0)))</f>
        <v>0</v>
      </c>
      <c r="M67" s="4">
        <f ca="1">SUMIF(ALL!$A:$A,CONCATENATE(M$5,"_",$D67),INDEX(ALL!$1:$1,0,MATCH($E67,ALL!$1:$1,0)))</f>
        <v>0</v>
      </c>
    </row>
    <row r="68" spans="2:13" x14ac:dyDescent="0.2">
      <c r="B68" s="6" t="s">
        <v>20</v>
      </c>
      <c r="D68" s="33" t="s">
        <v>13</v>
      </c>
      <c r="E68" s="13" t="str">
        <f t="shared" si="20"/>
        <v>Hot Sodas</v>
      </c>
      <c r="G68" s="4">
        <f ca="1">SUMIF(ALL!$A:$A,CONCATENATE(G$5,"_",$D68),INDEX(ALL!$1:$1,0,MATCH($E68,ALL!$1:$1,0)))</f>
        <v>0</v>
      </c>
      <c r="H68" s="4">
        <f ca="1">SUMIF(ALL!$A:$A,CONCATENATE(H$5,"_",$D68),INDEX(ALL!$1:$1,0,MATCH($E68,ALL!$1:$1,0)))</f>
        <v>187</v>
      </c>
      <c r="I68" s="4">
        <f ca="1">SUMIF(ALL!$A:$A,CONCATENATE(I$5,"_",$D68),INDEX(ALL!$1:$1,0,MATCH($E68,ALL!$1:$1,0)))</f>
        <v>221</v>
      </c>
      <c r="J68" s="4">
        <f ca="1">SUMIF(ALL!$A:$A,CONCATENATE(J$5,"_",$D68),INDEX(ALL!$1:$1,0,MATCH($E68,ALL!$1:$1,0)))</f>
        <v>178</v>
      </c>
      <c r="K68" s="4">
        <f ca="1">SUMIF(ALL!$A:$A,CONCATENATE(K$5,"_",$D68),INDEX(ALL!$1:$1,0,MATCH($E68,ALL!$1:$1,0)))</f>
        <v>107</v>
      </c>
      <c r="L68" s="4">
        <f ca="1">SUMIF(ALL!$A:$A,CONCATENATE(L$5,"_",$D68),INDEX(ALL!$1:$1,0,MATCH($E68,ALL!$1:$1,0)))</f>
        <v>27</v>
      </c>
      <c r="M68" s="4">
        <f ca="1">SUMIF(ALL!$A:$A,CONCATENATE(M$5,"_",$D68),INDEX(ALL!$1:$1,0,MATCH($E68,ALL!$1:$1,0)))</f>
        <v>0</v>
      </c>
    </row>
  </sheetData>
  <pageMargins left="0.7" right="0.7" top="0.75" bottom="0.75" header="0.3" footer="0.3"/>
  <pageSetup scale="96" fitToHeight="4" orientation="landscape" r:id="rId1"/>
  <headerFooter>
    <oddFooter>Page &amp;P of &amp;N</oddFooter>
  </headerFooter>
  <rowBreaks count="1" manualBreakCount="1">
    <brk id="24" min="3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341"/>
  <sheetViews>
    <sheetView showGridLines="0" zoomScale="85" zoomScaleNormal="85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39.42578125" style="9" bestFit="1" customWidth="1"/>
    <col min="2" max="2" width="15.7109375" style="9" customWidth="1"/>
    <col min="3" max="3" width="15.7109375" customWidth="1"/>
    <col min="4" max="4" width="37.7109375" customWidth="1"/>
    <col min="5" max="11" width="15.7109375" customWidth="1"/>
  </cols>
  <sheetData>
    <row r="1" spans="1:10" s="1" customFormat="1" ht="25.5" x14ac:dyDescent="0.2">
      <c r="A1" s="10" t="s">
        <v>4</v>
      </c>
      <c r="B1" s="10" t="s">
        <v>7</v>
      </c>
      <c r="C1" s="2" t="s">
        <v>1</v>
      </c>
      <c r="D1" s="2" t="s">
        <v>0</v>
      </c>
      <c r="E1" s="2" t="s">
        <v>14</v>
      </c>
      <c r="F1" s="2" t="s">
        <v>16</v>
      </c>
      <c r="G1" s="3" t="s">
        <v>15</v>
      </c>
      <c r="H1" s="2" t="s">
        <v>19</v>
      </c>
      <c r="I1" s="2" t="s">
        <v>17</v>
      </c>
      <c r="J1" s="2" t="s">
        <v>18</v>
      </c>
    </row>
    <row r="2" spans="1:10" x14ac:dyDescent="0.2">
      <c r="A2" s="9" t="str">
        <f t="shared" ref="A2:A65" si="0">CONCATENATE(B2,"_",D2)</f>
        <v>2018_12_Pollos Hermanos_North Albuquerque</v>
      </c>
      <c r="B2" s="12" t="str">
        <f t="shared" ref="B2:B65" si="1">CONCATENATE(YEAR(C2),"_",MONTH(C2))</f>
        <v>2018_12</v>
      </c>
      <c r="C2" s="21">
        <v>43455</v>
      </c>
      <c r="D2" s="20" t="s">
        <v>8</v>
      </c>
      <c r="E2" s="22">
        <v>81.45</v>
      </c>
      <c r="F2" s="22">
        <v>28.5075</v>
      </c>
      <c r="G2" s="22">
        <v>4.0725000000000007</v>
      </c>
      <c r="H2" s="20">
        <v>16</v>
      </c>
      <c r="I2" s="20">
        <v>27</v>
      </c>
      <c r="J2" s="20">
        <v>0</v>
      </c>
    </row>
    <row r="3" spans="1:10" x14ac:dyDescent="0.2">
      <c r="A3" s="9" t="str">
        <f t="shared" si="0"/>
        <v>2018_12_Pollos Hermanos_North Albuquerque</v>
      </c>
      <c r="B3" s="12" t="str">
        <f t="shared" si="1"/>
        <v>2018_12</v>
      </c>
      <c r="C3" s="21">
        <v>43457</v>
      </c>
      <c r="D3" s="20" t="s">
        <v>8</v>
      </c>
      <c r="E3" s="22">
        <v>15.06</v>
      </c>
      <c r="F3" s="22">
        <v>5.2709999999999999</v>
      </c>
      <c r="G3" s="22">
        <v>0.75300000000000011</v>
      </c>
      <c r="H3" s="20">
        <v>3</v>
      </c>
      <c r="I3" s="20">
        <v>5</v>
      </c>
      <c r="J3" s="20">
        <v>0</v>
      </c>
    </row>
    <row r="4" spans="1:10" x14ac:dyDescent="0.2">
      <c r="A4" s="9" t="str">
        <f t="shared" si="0"/>
        <v>2018_12_Pollos Hermanos_North Albuquerque</v>
      </c>
      <c r="B4" s="12" t="str">
        <f t="shared" si="1"/>
        <v>2018_12</v>
      </c>
      <c r="C4" s="21">
        <v>43459</v>
      </c>
      <c r="D4" s="20" t="s">
        <v>8</v>
      </c>
      <c r="E4" s="22">
        <v>26.37</v>
      </c>
      <c r="F4" s="22">
        <v>9.2294999999999998</v>
      </c>
      <c r="G4" s="22">
        <v>1.3185000000000002</v>
      </c>
      <c r="H4" s="20">
        <v>5</v>
      </c>
      <c r="I4" s="20">
        <v>9</v>
      </c>
      <c r="J4" s="20">
        <v>0</v>
      </c>
    </row>
    <row r="5" spans="1:10" x14ac:dyDescent="0.2">
      <c r="A5" s="9" t="str">
        <f t="shared" si="0"/>
        <v>2018_12_Pollos Hermanos_North Albuquerque</v>
      </c>
      <c r="B5" s="12" t="str">
        <f t="shared" si="1"/>
        <v>2018_12</v>
      </c>
      <c r="C5" s="21">
        <v>43461</v>
      </c>
      <c r="D5" s="20" t="s">
        <v>8</v>
      </c>
      <c r="E5" s="22">
        <v>69.72</v>
      </c>
      <c r="F5" s="22">
        <v>24.401999999999997</v>
      </c>
      <c r="G5" s="22">
        <v>3.4860000000000002</v>
      </c>
      <c r="H5" s="20">
        <v>14</v>
      </c>
      <c r="I5" s="20">
        <v>23</v>
      </c>
      <c r="J5" s="20">
        <v>0</v>
      </c>
    </row>
    <row r="6" spans="1:10" x14ac:dyDescent="0.2">
      <c r="A6" s="9" t="str">
        <f t="shared" si="0"/>
        <v>2018_12_Pollos Hermanos_North Albuquerque</v>
      </c>
      <c r="B6" s="12" t="str">
        <f t="shared" si="1"/>
        <v>2018_12</v>
      </c>
      <c r="C6" s="21">
        <v>43463</v>
      </c>
      <c r="D6" s="20" t="s">
        <v>8</v>
      </c>
      <c r="E6" s="22">
        <v>82.46</v>
      </c>
      <c r="F6" s="22">
        <v>28.860999999999997</v>
      </c>
      <c r="G6" s="22">
        <v>4.1230000000000002</v>
      </c>
      <c r="H6" s="20">
        <v>16</v>
      </c>
      <c r="I6" s="20">
        <v>27</v>
      </c>
      <c r="J6" s="20">
        <v>0</v>
      </c>
    </row>
    <row r="7" spans="1:10" x14ac:dyDescent="0.2">
      <c r="A7" s="9" t="str">
        <f t="shared" si="0"/>
        <v>2018_12_Pollos Hermanos_North Albuquerque</v>
      </c>
      <c r="B7" s="12" t="str">
        <f t="shared" si="1"/>
        <v>2018_12</v>
      </c>
      <c r="C7" s="21">
        <v>43465</v>
      </c>
      <c r="D7" s="20" t="s">
        <v>8</v>
      </c>
      <c r="E7" s="22">
        <v>185.08</v>
      </c>
      <c r="F7" s="22">
        <v>64.778000000000006</v>
      </c>
      <c r="G7" s="22">
        <v>9.2540000000000013</v>
      </c>
      <c r="H7" s="20">
        <v>37</v>
      </c>
      <c r="I7" s="20">
        <v>62</v>
      </c>
      <c r="J7" s="20">
        <v>0</v>
      </c>
    </row>
    <row r="8" spans="1:10" x14ac:dyDescent="0.2">
      <c r="A8" s="9" t="str">
        <f t="shared" si="0"/>
        <v>2019_1_Pollos Hermanos_Bottom Albuquerque</v>
      </c>
      <c r="B8" s="12" t="str">
        <f t="shared" si="1"/>
        <v>2019_1</v>
      </c>
      <c r="C8" s="21">
        <v>43467</v>
      </c>
      <c r="D8" s="20" t="s">
        <v>13</v>
      </c>
      <c r="E8" s="22">
        <v>90.35</v>
      </c>
      <c r="F8" s="22">
        <v>31.622499999999995</v>
      </c>
      <c r="G8" s="22">
        <v>45.174999999999997</v>
      </c>
      <c r="H8" s="20">
        <v>18</v>
      </c>
      <c r="I8" s="20">
        <v>30</v>
      </c>
      <c r="J8" s="20">
        <v>5</v>
      </c>
    </row>
    <row r="9" spans="1:10" x14ac:dyDescent="0.2">
      <c r="A9" s="9" t="str">
        <f t="shared" si="0"/>
        <v>2019_1_Pollos Hermanos_North Albuquerque</v>
      </c>
      <c r="B9" s="12" t="str">
        <f t="shared" si="1"/>
        <v>2019_1</v>
      </c>
      <c r="C9" s="21">
        <v>43467</v>
      </c>
      <c r="D9" s="20" t="s">
        <v>8</v>
      </c>
      <c r="E9" s="22">
        <v>69</v>
      </c>
      <c r="F9" s="22">
        <v>24.15</v>
      </c>
      <c r="G9" s="22">
        <v>3.45</v>
      </c>
      <c r="H9" s="20">
        <v>14</v>
      </c>
      <c r="I9" s="20">
        <v>23</v>
      </c>
      <c r="J9" s="20">
        <v>0</v>
      </c>
    </row>
    <row r="10" spans="1:10" x14ac:dyDescent="0.2">
      <c r="A10" s="9" t="str">
        <f t="shared" si="0"/>
        <v>2019_1_Pollos Hermanos_Bottom Albuquerque</v>
      </c>
      <c r="B10" s="12" t="str">
        <f t="shared" si="1"/>
        <v>2019_1</v>
      </c>
      <c r="C10" s="21">
        <v>43469</v>
      </c>
      <c r="D10" s="20" t="s">
        <v>13</v>
      </c>
      <c r="E10" s="22">
        <v>128.76</v>
      </c>
      <c r="F10" s="22">
        <v>45.065999999999995</v>
      </c>
      <c r="G10" s="22">
        <v>64.38</v>
      </c>
      <c r="H10" s="20">
        <v>26</v>
      </c>
      <c r="I10" s="20">
        <v>43</v>
      </c>
      <c r="J10" s="20">
        <v>6</v>
      </c>
    </row>
    <row r="11" spans="1:10" x14ac:dyDescent="0.2">
      <c r="A11" s="9" t="str">
        <f t="shared" si="0"/>
        <v>2019_1_Pollos Hermanos_North Albuquerque</v>
      </c>
      <c r="B11" s="12" t="str">
        <f t="shared" si="1"/>
        <v>2019_1</v>
      </c>
      <c r="C11" s="21">
        <v>43469</v>
      </c>
      <c r="D11" s="20" t="s">
        <v>8</v>
      </c>
      <c r="E11" s="22">
        <v>151.1</v>
      </c>
      <c r="F11" s="22">
        <v>52.884999999999998</v>
      </c>
      <c r="G11" s="22">
        <v>7.5549999999999997</v>
      </c>
      <c r="H11" s="20">
        <v>30</v>
      </c>
      <c r="I11" s="20">
        <v>50</v>
      </c>
      <c r="J11" s="20">
        <v>0</v>
      </c>
    </row>
    <row r="12" spans="1:10" x14ac:dyDescent="0.2">
      <c r="A12" s="9" t="str">
        <f t="shared" si="0"/>
        <v>2019_1_Pollos Hermanos_Bottom Albuquerque</v>
      </c>
      <c r="B12" s="12" t="str">
        <f t="shared" si="1"/>
        <v>2019_1</v>
      </c>
      <c r="C12" s="21">
        <v>43471</v>
      </c>
      <c r="D12" s="20" t="s">
        <v>13</v>
      </c>
      <c r="E12" s="22">
        <v>74.989999999999995</v>
      </c>
      <c r="F12" s="22">
        <v>26.246499999999997</v>
      </c>
      <c r="G12" s="22">
        <v>37.494999999999997</v>
      </c>
      <c r="H12" s="20">
        <v>15</v>
      </c>
      <c r="I12" s="20">
        <v>25</v>
      </c>
      <c r="J12" s="20">
        <v>4</v>
      </c>
    </row>
    <row r="13" spans="1:10" x14ac:dyDescent="0.2">
      <c r="A13" s="9" t="str">
        <f t="shared" si="0"/>
        <v>2019_1_Pollos Hermanos_North Albuquerque</v>
      </c>
      <c r="B13" s="12" t="str">
        <f t="shared" si="1"/>
        <v>2019_1</v>
      </c>
      <c r="C13" s="21">
        <v>43471</v>
      </c>
      <c r="D13" s="20" t="s">
        <v>8</v>
      </c>
      <c r="E13" s="22">
        <v>58.67</v>
      </c>
      <c r="F13" s="22">
        <v>20.534499999999998</v>
      </c>
      <c r="G13" s="22">
        <v>2.9335000000000004</v>
      </c>
      <c r="H13" s="20">
        <v>12</v>
      </c>
      <c r="I13" s="20">
        <v>20</v>
      </c>
      <c r="J13" s="20">
        <v>0</v>
      </c>
    </row>
    <row r="14" spans="1:10" x14ac:dyDescent="0.2">
      <c r="A14" s="9" t="str">
        <f t="shared" si="0"/>
        <v>2019_1_Pollos Hermanos_Bottom Albuquerque</v>
      </c>
      <c r="B14" s="12" t="str">
        <f t="shared" si="1"/>
        <v>2019_1</v>
      </c>
      <c r="C14" s="21">
        <v>43473</v>
      </c>
      <c r="D14" s="20" t="s">
        <v>13</v>
      </c>
      <c r="E14" s="22">
        <v>134.91</v>
      </c>
      <c r="F14" s="22">
        <v>47.218499999999999</v>
      </c>
      <c r="G14" s="22">
        <v>67.454999999999998</v>
      </c>
      <c r="H14" s="20">
        <v>27</v>
      </c>
      <c r="I14" s="20">
        <v>45</v>
      </c>
      <c r="J14" s="20">
        <v>7</v>
      </c>
    </row>
    <row r="15" spans="1:10" x14ac:dyDescent="0.2">
      <c r="A15" s="9" t="str">
        <f t="shared" si="0"/>
        <v>2019_1_Pollos Hermanos_North Albuquerque</v>
      </c>
      <c r="B15" s="12" t="str">
        <f t="shared" si="1"/>
        <v>2019_1</v>
      </c>
      <c r="C15" s="21">
        <v>43473</v>
      </c>
      <c r="D15" s="20" t="s">
        <v>8</v>
      </c>
      <c r="E15" s="22">
        <v>389.82</v>
      </c>
      <c r="F15" s="22">
        <v>136.43699999999998</v>
      </c>
      <c r="G15" s="22">
        <v>19.491</v>
      </c>
      <c r="H15" s="20">
        <v>78</v>
      </c>
      <c r="I15" s="20">
        <v>130</v>
      </c>
      <c r="J15" s="20">
        <v>0</v>
      </c>
    </row>
    <row r="16" spans="1:10" x14ac:dyDescent="0.2">
      <c r="A16" s="9" t="str">
        <f t="shared" si="0"/>
        <v>2019_1_Pollos Hermanos_Bottom Albuquerque</v>
      </c>
      <c r="B16" s="12" t="str">
        <f t="shared" si="1"/>
        <v>2019_1</v>
      </c>
      <c r="C16" s="21">
        <v>43475</v>
      </c>
      <c r="D16" s="20" t="s">
        <v>13</v>
      </c>
      <c r="E16" s="22">
        <v>261.45</v>
      </c>
      <c r="F16" s="22">
        <v>91.507499999999993</v>
      </c>
      <c r="G16" s="22">
        <v>130.72499999999999</v>
      </c>
      <c r="H16" s="20">
        <v>52</v>
      </c>
      <c r="I16" s="20">
        <v>87</v>
      </c>
      <c r="J16" s="20">
        <v>13</v>
      </c>
    </row>
    <row r="17" spans="1:10" x14ac:dyDescent="0.2">
      <c r="A17" s="9" t="str">
        <f t="shared" si="0"/>
        <v>2019_1_Pollos Hermanos_North Albuquerque</v>
      </c>
      <c r="B17" s="12" t="str">
        <f t="shared" si="1"/>
        <v>2019_1</v>
      </c>
      <c r="C17" s="21">
        <v>43475</v>
      </c>
      <c r="D17" s="20" t="s">
        <v>8</v>
      </c>
      <c r="E17" s="22">
        <v>457.51</v>
      </c>
      <c r="F17" s="22">
        <v>160.12849999999997</v>
      </c>
      <c r="G17" s="22">
        <v>22.875500000000002</v>
      </c>
      <c r="H17" s="20">
        <v>92</v>
      </c>
      <c r="I17" s="20">
        <v>153</v>
      </c>
      <c r="J17" s="20">
        <v>0</v>
      </c>
    </row>
    <row r="18" spans="1:10" x14ac:dyDescent="0.2">
      <c r="A18" s="9" t="str">
        <f t="shared" si="0"/>
        <v>2019_1_Pollos Hermanos_Bottom Albuquerque</v>
      </c>
      <c r="B18" s="12" t="str">
        <f t="shared" si="1"/>
        <v>2019_1</v>
      </c>
      <c r="C18" s="21">
        <v>43477</v>
      </c>
      <c r="D18" s="20" t="s">
        <v>13</v>
      </c>
      <c r="E18" s="22">
        <v>257.36</v>
      </c>
      <c r="F18" s="22">
        <v>90.075999999999993</v>
      </c>
      <c r="G18" s="22">
        <v>128.68</v>
      </c>
      <c r="H18" s="20">
        <v>51</v>
      </c>
      <c r="I18" s="20">
        <v>86</v>
      </c>
      <c r="J18" s="20">
        <v>13</v>
      </c>
    </row>
    <row r="19" spans="1:10" x14ac:dyDescent="0.2">
      <c r="A19" s="9" t="str">
        <f t="shared" si="0"/>
        <v>2019_1_Pollos Hermanos_North Albuquerque</v>
      </c>
      <c r="B19" s="12" t="str">
        <f t="shared" si="1"/>
        <v>2019_1</v>
      </c>
      <c r="C19" s="21">
        <v>43477</v>
      </c>
      <c r="D19" s="20" t="s">
        <v>8</v>
      </c>
      <c r="E19" s="22">
        <v>378.3</v>
      </c>
      <c r="F19" s="22">
        <v>132.405</v>
      </c>
      <c r="G19" s="22">
        <v>18.915000000000003</v>
      </c>
      <c r="H19" s="20">
        <v>76</v>
      </c>
      <c r="I19" s="20">
        <v>126</v>
      </c>
      <c r="J19" s="20">
        <v>0</v>
      </c>
    </row>
    <row r="20" spans="1:10" x14ac:dyDescent="0.2">
      <c r="A20" s="9" t="str">
        <f t="shared" si="0"/>
        <v>2019_1_Pollos Hermanos_Bottom Albuquerque</v>
      </c>
      <c r="B20" s="12" t="str">
        <f t="shared" si="1"/>
        <v>2019_1</v>
      </c>
      <c r="C20" s="21">
        <v>43479</v>
      </c>
      <c r="D20" s="20" t="s">
        <v>13</v>
      </c>
      <c r="E20" s="22">
        <v>198.41</v>
      </c>
      <c r="F20" s="22">
        <v>69.4435</v>
      </c>
      <c r="G20" s="22">
        <v>99.205000000000013</v>
      </c>
      <c r="H20" s="20">
        <v>40</v>
      </c>
      <c r="I20" s="20">
        <v>66</v>
      </c>
      <c r="J20" s="20">
        <v>10</v>
      </c>
    </row>
    <row r="21" spans="1:10" x14ac:dyDescent="0.2">
      <c r="A21" s="9" t="str">
        <f t="shared" si="0"/>
        <v>2019_1_Pollos Hermanos_North Albuquerque</v>
      </c>
      <c r="B21" s="12" t="str">
        <f t="shared" si="1"/>
        <v>2019_1</v>
      </c>
      <c r="C21" s="21">
        <v>43479</v>
      </c>
      <c r="D21" s="20" t="s">
        <v>8</v>
      </c>
      <c r="E21" s="22">
        <v>287.19</v>
      </c>
      <c r="F21" s="22">
        <v>100.51649999999999</v>
      </c>
      <c r="G21" s="22">
        <v>14.359500000000001</v>
      </c>
      <c r="H21" s="20">
        <v>57</v>
      </c>
      <c r="I21" s="20">
        <v>96</v>
      </c>
      <c r="J21" s="20">
        <v>0</v>
      </c>
    </row>
    <row r="22" spans="1:10" x14ac:dyDescent="0.2">
      <c r="A22" s="9" t="str">
        <f t="shared" si="0"/>
        <v>2019_1_Pollos Hermanos_East Albuquerque</v>
      </c>
      <c r="B22" s="12" t="str">
        <f t="shared" si="1"/>
        <v>2019_1</v>
      </c>
      <c r="C22" s="21">
        <v>43480</v>
      </c>
      <c r="D22" s="20" t="s">
        <v>10</v>
      </c>
      <c r="E22" s="22">
        <v>293.38</v>
      </c>
      <c r="F22" s="22">
        <v>102.68299999999999</v>
      </c>
      <c r="G22" s="22">
        <v>14.669</v>
      </c>
      <c r="H22" s="20">
        <v>59</v>
      </c>
      <c r="I22" s="20">
        <v>98</v>
      </c>
      <c r="J22" s="20">
        <v>0</v>
      </c>
    </row>
    <row r="23" spans="1:10" x14ac:dyDescent="0.2">
      <c r="A23" s="9" t="str">
        <f t="shared" si="0"/>
        <v>2019_1_Pollos Hermanos_Bottom Albuquerque</v>
      </c>
      <c r="B23" s="12" t="str">
        <f t="shared" si="1"/>
        <v>2019_1</v>
      </c>
      <c r="C23" s="21">
        <v>43481</v>
      </c>
      <c r="D23" s="20" t="s">
        <v>13</v>
      </c>
      <c r="E23" s="22">
        <v>85.75</v>
      </c>
      <c r="F23" s="22">
        <v>30.012499999999999</v>
      </c>
      <c r="G23" s="22">
        <v>42.875000000000007</v>
      </c>
      <c r="H23" s="20">
        <v>17</v>
      </c>
      <c r="I23" s="20">
        <v>29</v>
      </c>
      <c r="J23" s="20">
        <v>4</v>
      </c>
    </row>
    <row r="24" spans="1:10" x14ac:dyDescent="0.2">
      <c r="A24" s="9" t="str">
        <f t="shared" si="0"/>
        <v>2019_1_Pollos Hermanos_North Albuquerque</v>
      </c>
      <c r="B24" s="12" t="str">
        <f t="shared" si="1"/>
        <v>2019_1</v>
      </c>
      <c r="C24" s="21">
        <v>43481</v>
      </c>
      <c r="D24" s="20" t="s">
        <v>8</v>
      </c>
      <c r="E24" s="22">
        <v>548.13</v>
      </c>
      <c r="F24" s="22">
        <v>191.84549999999999</v>
      </c>
      <c r="G24" s="22">
        <v>27.406500000000001</v>
      </c>
      <c r="H24" s="20">
        <v>110</v>
      </c>
      <c r="I24" s="20">
        <v>183</v>
      </c>
      <c r="J24" s="20">
        <v>0</v>
      </c>
    </row>
    <row r="25" spans="1:10" x14ac:dyDescent="0.2">
      <c r="A25" s="9" t="str">
        <f t="shared" si="0"/>
        <v>2019_1_Pollos Hermanos_West Albuquerque</v>
      </c>
      <c r="B25" s="12" t="str">
        <f t="shared" si="1"/>
        <v>2019_1</v>
      </c>
      <c r="C25" s="21">
        <v>43482</v>
      </c>
      <c r="D25" s="20" t="s">
        <v>11</v>
      </c>
      <c r="E25" s="22">
        <v>10.029999999999999</v>
      </c>
      <c r="F25" s="22">
        <v>3.5104999999999995</v>
      </c>
      <c r="G25" s="22">
        <v>2.5074999999999998</v>
      </c>
      <c r="H25" s="20">
        <v>2</v>
      </c>
      <c r="I25" s="20">
        <v>3</v>
      </c>
      <c r="J25" s="20">
        <v>0</v>
      </c>
    </row>
    <row r="26" spans="1:10" x14ac:dyDescent="0.2">
      <c r="A26" s="9" t="str">
        <f t="shared" si="0"/>
        <v>2019_1_Pollos Hermanos_Bottom Albuquerque</v>
      </c>
      <c r="B26" s="12" t="str">
        <f t="shared" si="1"/>
        <v>2019_1</v>
      </c>
      <c r="C26" s="21">
        <v>43483</v>
      </c>
      <c r="D26" s="20" t="s">
        <v>13</v>
      </c>
      <c r="E26" s="22">
        <v>243.46</v>
      </c>
      <c r="F26" s="22">
        <v>85.210999999999999</v>
      </c>
      <c r="G26" s="22">
        <v>121.73000000000002</v>
      </c>
      <c r="H26" s="20">
        <v>49</v>
      </c>
      <c r="I26" s="20">
        <v>81</v>
      </c>
      <c r="J26" s="20">
        <v>12</v>
      </c>
    </row>
    <row r="27" spans="1:10" x14ac:dyDescent="0.2">
      <c r="A27" s="9" t="str">
        <f t="shared" si="0"/>
        <v>2019_1_Pollos Hermanos_East Albuquerque</v>
      </c>
      <c r="B27" s="12" t="str">
        <f t="shared" si="1"/>
        <v>2019_1</v>
      </c>
      <c r="C27" s="21">
        <v>43483</v>
      </c>
      <c r="D27" s="20" t="s">
        <v>10</v>
      </c>
      <c r="E27" s="22">
        <v>581.39</v>
      </c>
      <c r="F27" s="22">
        <v>203.48649999999998</v>
      </c>
      <c r="G27" s="22">
        <v>29.069500000000001</v>
      </c>
      <c r="H27" s="20">
        <v>116</v>
      </c>
      <c r="I27" s="20">
        <v>194</v>
      </c>
      <c r="J27" s="20">
        <v>0</v>
      </c>
    </row>
    <row r="28" spans="1:10" x14ac:dyDescent="0.2">
      <c r="A28" s="9" t="str">
        <f t="shared" si="0"/>
        <v>2019_1_Pollos Hermanos_North Albuquerque</v>
      </c>
      <c r="B28" s="12" t="str">
        <f t="shared" si="1"/>
        <v>2019_1</v>
      </c>
      <c r="C28" s="21">
        <v>43483</v>
      </c>
      <c r="D28" s="20" t="s">
        <v>8</v>
      </c>
      <c r="E28" s="22">
        <v>204.58</v>
      </c>
      <c r="F28" s="22">
        <v>71.602999999999994</v>
      </c>
      <c r="G28" s="22">
        <v>10.229000000000001</v>
      </c>
      <c r="H28" s="20">
        <v>41</v>
      </c>
      <c r="I28" s="20">
        <v>68</v>
      </c>
      <c r="J28" s="20">
        <v>0</v>
      </c>
    </row>
    <row r="29" spans="1:10" x14ac:dyDescent="0.2">
      <c r="A29" s="9" t="str">
        <f t="shared" si="0"/>
        <v>2019_1_Pollos Hermanos_South Albuquerque</v>
      </c>
      <c r="B29" s="12" t="str">
        <f t="shared" si="1"/>
        <v>2019_1</v>
      </c>
      <c r="C29" s="21">
        <v>43484</v>
      </c>
      <c r="D29" s="20" t="s">
        <v>9</v>
      </c>
      <c r="E29" s="22">
        <v>151.46</v>
      </c>
      <c r="F29" s="22">
        <v>53.011000000000003</v>
      </c>
      <c r="G29" s="22">
        <v>7.5730000000000004</v>
      </c>
      <c r="H29" s="20">
        <v>30</v>
      </c>
      <c r="I29" s="20">
        <v>50</v>
      </c>
      <c r="J29" s="20">
        <v>0</v>
      </c>
    </row>
    <row r="30" spans="1:10" x14ac:dyDescent="0.2">
      <c r="A30" s="9" t="str">
        <f t="shared" si="0"/>
        <v>2019_1_Pollos Hermanos_West Albuquerque</v>
      </c>
      <c r="B30" s="12" t="str">
        <f t="shared" si="1"/>
        <v>2019_1</v>
      </c>
      <c r="C30" s="21">
        <v>43484</v>
      </c>
      <c r="D30" s="20" t="s">
        <v>11</v>
      </c>
      <c r="E30" s="22">
        <v>20.420000000000002</v>
      </c>
      <c r="F30" s="22">
        <v>7.1470000000000002</v>
      </c>
      <c r="G30" s="22">
        <v>5.1050000000000004</v>
      </c>
      <c r="H30" s="20">
        <v>4</v>
      </c>
      <c r="I30" s="20">
        <v>7</v>
      </c>
      <c r="J30" s="20">
        <v>0</v>
      </c>
    </row>
    <row r="31" spans="1:10" x14ac:dyDescent="0.2">
      <c r="A31" s="9" t="str">
        <f t="shared" si="0"/>
        <v>2019_1_Pollos Hermanos_Bottom Albuquerque</v>
      </c>
      <c r="B31" s="12" t="str">
        <f t="shared" si="1"/>
        <v>2019_1</v>
      </c>
      <c r="C31" s="21">
        <v>43485</v>
      </c>
      <c r="D31" s="20" t="s">
        <v>13</v>
      </c>
      <c r="E31" s="22">
        <v>51.14</v>
      </c>
      <c r="F31" s="22">
        <v>17.898999999999997</v>
      </c>
      <c r="G31" s="22">
        <v>25.570000000000004</v>
      </c>
      <c r="H31" s="20">
        <v>10</v>
      </c>
      <c r="I31" s="20">
        <v>17</v>
      </c>
      <c r="J31" s="20">
        <v>3</v>
      </c>
    </row>
    <row r="32" spans="1:10" x14ac:dyDescent="0.2">
      <c r="A32" s="9" t="str">
        <f t="shared" si="0"/>
        <v>2019_1_Pollos Hermanos_North Albuquerque</v>
      </c>
      <c r="B32" s="12" t="str">
        <f t="shared" si="1"/>
        <v>2019_1</v>
      </c>
      <c r="C32" s="21">
        <v>43485</v>
      </c>
      <c r="D32" s="20" t="s">
        <v>8</v>
      </c>
      <c r="E32" s="22">
        <v>598</v>
      </c>
      <c r="F32" s="22">
        <v>209.29999999999998</v>
      </c>
      <c r="G32" s="22">
        <v>29.900000000000002</v>
      </c>
      <c r="H32" s="20">
        <v>120</v>
      </c>
      <c r="I32" s="20">
        <v>199</v>
      </c>
      <c r="J32" s="20">
        <v>0</v>
      </c>
    </row>
    <row r="33" spans="1:10" x14ac:dyDescent="0.2">
      <c r="A33" s="9" t="str">
        <f t="shared" si="0"/>
        <v>2019_1_Pollos Hermanos_South Albuquerque</v>
      </c>
      <c r="B33" s="12" t="str">
        <f t="shared" si="1"/>
        <v>2019_1</v>
      </c>
      <c r="C33" s="21">
        <v>43485</v>
      </c>
      <c r="D33" s="20" t="s">
        <v>9</v>
      </c>
      <c r="E33" s="22">
        <v>62.19</v>
      </c>
      <c r="F33" s="22">
        <v>21.766499999999997</v>
      </c>
      <c r="G33" s="22">
        <v>3.1095000000000002</v>
      </c>
      <c r="H33" s="20">
        <v>12</v>
      </c>
      <c r="I33" s="20">
        <v>21</v>
      </c>
      <c r="J33" s="20">
        <v>0</v>
      </c>
    </row>
    <row r="34" spans="1:10" x14ac:dyDescent="0.2">
      <c r="A34" s="9" t="str">
        <f t="shared" si="0"/>
        <v>2019_1_Pollos Hermanos_East Albuquerque</v>
      </c>
      <c r="B34" s="12" t="str">
        <f t="shared" si="1"/>
        <v>2019_1</v>
      </c>
      <c r="C34" s="21">
        <v>43486</v>
      </c>
      <c r="D34" s="20" t="s">
        <v>10</v>
      </c>
      <c r="E34" s="22">
        <v>492.55</v>
      </c>
      <c r="F34" s="22">
        <v>172.39249999999998</v>
      </c>
      <c r="G34" s="22">
        <v>24.627500000000001</v>
      </c>
      <c r="H34" s="20">
        <v>99</v>
      </c>
      <c r="I34" s="20">
        <v>164</v>
      </c>
      <c r="J34" s="20">
        <v>0</v>
      </c>
    </row>
    <row r="35" spans="1:10" x14ac:dyDescent="0.2">
      <c r="A35" s="9" t="str">
        <f t="shared" si="0"/>
        <v>2019_1_Pollos Hermanos_South Albuquerque</v>
      </c>
      <c r="B35" s="12" t="str">
        <f t="shared" si="1"/>
        <v>2019_1</v>
      </c>
      <c r="C35" s="21">
        <v>43486</v>
      </c>
      <c r="D35" s="20" t="s">
        <v>9</v>
      </c>
      <c r="E35" s="22">
        <v>115.81</v>
      </c>
      <c r="F35" s="22">
        <v>40.533499999999997</v>
      </c>
      <c r="G35" s="22">
        <v>5.7905000000000006</v>
      </c>
      <c r="H35" s="20">
        <v>23</v>
      </c>
      <c r="I35" s="20">
        <v>39</v>
      </c>
      <c r="J35" s="20">
        <v>0</v>
      </c>
    </row>
    <row r="36" spans="1:10" x14ac:dyDescent="0.2">
      <c r="A36" s="9" t="str">
        <f t="shared" si="0"/>
        <v>2019_1_Pollos Hermanos_West Albuquerque</v>
      </c>
      <c r="B36" s="12" t="str">
        <f t="shared" si="1"/>
        <v>2019_1</v>
      </c>
      <c r="C36" s="21">
        <v>43486</v>
      </c>
      <c r="D36" s="20" t="s">
        <v>11</v>
      </c>
      <c r="E36" s="22">
        <v>26.12</v>
      </c>
      <c r="F36" s="22">
        <v>9.1419999999999995</v>
      </c>
      <c r="G36" s="22">
        <v>6.53</v>
      </c>
      <c r="H36" s="20">
        <v>5</v>
      </c>
      <c r="I36" s="20">
        <v>9</v>
      </c>
      <c r="J36" s="20">
        <v>0</v>
      </c>
    </row>
    <row r="37" spans="1:10" x14ac:dyDescent="0.2">
      <c r="A37" s="9" t="str">
        <f t="shared" si="0"/>
        <v>2019_1_Pollos Hermanos_Bottom Albuquerque</v>
      </c>
      <c r="B37" s="12" t="str">
        <f t="shared" si="1"/>
        <v>2019_1</v>
      </c>
      <c r="C37" s="21">
        <v>43487</v>
      </c>
      <c r="D37" s="20" t="s">
        <v>13</v>
      </c>
      <c r="E37" s="22">
        <v>340.9</v>
      </c>
      <c r="F37" s="22">
        <v>119.31499999999998</v>
      </c>
      <c r="G37" s="22">
        <v>170.45</v>
      </c>
      <c r="H37" s="20">
        <v>68</v>
      </c>
      <c r="I37" s="20">
        <v>114</v>
      </c>
      <c r="J37" s="20">
        <v>17</v>
      </c>
    </row>
    <row r="38" spans="1:10" x14ac:dyDescent="0.2">
      <c r="A38" s="9" t="str">
        <f t="shared" si="0"/>
        <v>2019_1_Pollos Hermanos_North Albuquerque</v>
      </c>
      <c r="B38" s="12" t="str">
        <f t="shared" si="1"/>
        <v>2019_1</v>
      </c>
      <c r="C38" s="21">
        <v>43487</v>
      </c>
      <c r="D38" s="20" t="s">
        <v>8</v>
      </c>
      <c r="E38" s="22">
        <v>1075.4000000000001</v>
      </c>
      <c r="F38" s="22">
        <v>376.39</v>
      </c>
      <c r="G38" s="22">
        <v>53.77000000000001</v>
      </c>
      <c r="H38" s="20">
        <v>215</v>
      </c>
      <c r="I38" s="20">
        <v>358</v>
      </c>
      <c r="J38" s="20">
        <v>0</v>
      </c>
    </row>
    <row r="39" spans="1:10" x14ac:dyDescent="0.2">
      <c r="A39" s="9" t="str">
        <f t="shared" si="0"/>
        <v>2019_1_Pollos Hermanos_South Albuquerque</v>
      </c>
      <c r="B39" s="12" t="str">
        <f t="shared" si="1"/>
        <v>2019_1</v>
      </c>
      <c r="C39" s="21">
        <v>43487</v>
      </c>
      <c r="D39" s="20" t="s">
        <v>9</v>
      </c>
      <c r="E39" s="22">
        <v>117.74</v>
      </c>
      <c r="F39" s="22">
        <v>41.208999999999996</v>
      </c>
      <c r="G39" s="22">
        <v>5.8870000000000005</v>
      </c>
      <c r="H39" s="20">
        <v>24</v>
      </c>
      <c r="I39" s="20">
        <v>39</v>
      </c>
      <c r="J39" s="20">
        <v>0</v>
      </c>
    </row>
    <row r="40" spans="1:10" x14ac:dyDescent="0.2">
      <c r="A40" s="9" t="str">
        <f t="shared" si="0"/>
        <v>2019_1_Pollos Hermanos_South Albuquerque</v>
      </c>
      <c r="B40" s="12" t="str">
        <f t="shared" si="1"/>
        <v>2019_1</v>
      </c>
      <c r="C40" s="21">
        <v>43488</v>
      </c>
      <c r="D40" s="20" t="s">
        <v>9</v>
      </c>
      <c r="E40" s="22">
        <v>160.01</v>
      </c>
      <c r="F40" s="22">
        <v>56.003499999999995</v>
      </c>
      <c r="G40" s="22">
        <v>8.0005000000000006</v>
      </c>
      <c r="H40" s="20">
        <v>32</v>
      </c>
      <c r="I40" s="20">
        <v>53</v>
      </c>
      <c r="J40" s="20">
        <v>0</v>
      </c>
    </row>
    <row r="41" spans="1:10" x14ac:dyDescent="0.2">
      <c r="A41" s="9" t="str">
        <f t="shared" si="0"/>
        <v>2019_1_Pollos Hermanos_West Albuquerque</v>
      </c>
      <c r="B41" s="12" t="str">
        <f t="shared" si="1"/>
        <v>2019_1</v>
      </c>
      <c r="C41" s="21">
        <v>43488</v>
      </c>
      <c r="D41" s="20" t="s">
        <v>11</v>
      </c>
      <c r="E41" s="22">
        <v>1.83</v>
      </c>
      <c r="F41" s="22">
        <v>0.64049999999999996</v>
      </c>
      <c r="G41" s="22">
        <v>0.45750000000000007</v>
      </c>
      <c r="H41" s="20">
        <v>0</v>
      </c>
      <c r="I41" s="20">
        <v>1</v>
      </c>
      <c r="J41" s="20">
        <v>0</v>
      </c>
    </row>
    <row r="42" spans="1:10" x14ac:dyDescent="0.2">
      <c r="A42" s="9" t="str">
        <f t="shared" si="0"/>
        <v>2019_1_Pollos Hermanos_Bottom Albuquerque</v>
      </c>
      <c r="B42" s="12" t="str">
        <f t="shared" si="1"/>
        <v>2019_1</v>
      </c>
      <c r="C42" s="21">
        <v>43489</v>
      </c>
      <c r="D42" s="20" t="s">
        <v>13</v>
      </c>
      <c r="E42" s="22">
        <v>408.51</v>
      </c>
      <c r="F42" s="22">
        <v>142.9785</v>
      </c>
      <c r="G42" s="22">
        <v>204.255</v>
      </c>
      <c r="H42" s="20">
        <v>82</v>
      </c>
      <c r="I42" s="20">
        <v>136</v>
      </c>
      <c r="J42" s="20">
        <v>20</v>
      </c>
    </row>
    <row r="43" spans="1:10" x14ac:dyDescent="0.2">
      <c r="A43" s="9" t="str">
        <f t="shared" si="0"/>
        <v>2019_1_Pollos Hermanos_East Albuquerque</v>
      </c>
      <c r="B43" s="12" t="str">
        <f t="shared" si="1"/>
        <v>2019_1</v>
      </c>
      <c r="C43" s="21">
        <v>43489</v>
      </c>
      <c r="D43" s="20" t="s">
        <v>10</v>
      </c>
      <c r="E43" s="22">
        <v>94.89</v>
      </c>
      <c r="F43" s="22">
        <v>33.211500000000001</v>
      </c>
      <c r="G43" s="22">
        <v>4.7445000000000004</v>
      </c>
      <c r="H43" s="20">
        <v>19</v>
      </c>
      <c r="I43" s="20">
        <v>32</v>
      </c>
      <c r="J43" s="20">
        <v>0</v>
      </c>
    </row>
    <row r="44" spans="1:10" x14ac:dyDescent="0.2">
      <c r="A44" s="9" t="str">
        <f t="shared" si="0"/>
        <v>2019_1_Pollos Hermanos_North Albuquerque</v>
      </c>
      <c r="B44" s="12" t="str">
        <f t="shared" si="1"/>
        <v>2019_1</v>
      </c>
      <c r="C44" s="21">
        <v>43489</v>
      </c>
      <c r="D44" s="20" t="s">
        <v>8</v>
      </c>
      <c r="E44" s="22">
        <v>321.08</v>
      </c>
      <c r="F44" s="22">
        <v>112.37799999999999</v>
      </c>
      <c r="G44" s="22">
        <v>16.053999999999998</v>
      </c>
      <c r="H44" s="20">
        <v>64</v>
      </c>
      <c r="I44" s="20">
        <v>107</v>
      </c>
      <c r="J44" s="20">
        <v>0</v>
      </c>
    </row>
    <row r="45" spans="1:10" x14ac:dyDescent="0.2">
      <c r="A45" s="9" t="str">
        <f t="shared" si="0"/>
        <v>2019_1_Pollos Hermanos_South Albuquerque</v>
      </c>
      <c r="B45" s="12" t="str">
        <f t="shared" si="1"/>
        <v>2019_1</v>
      </c>
      <c r="C45" s="21">
        <v>43489</v>
      </c>
      <c r="D45" s="20" t="s">
        <v>9</v>
      </c>
      <c r="E45" s="22">
        <v>79.040000000000006</v>
      </c>
      <c r="F45" s="22">
        <v>27.664000000000001</v>
      </c>
      <c r="G45" s="22">
        <v>3.9520000000000004</v>
      </c>
      <c r="H45" s="20">
        <v>16</v>
      </c>
      <c r="I45" s="20">
        <v>26</v>
      </c>
      <c r="J45" s="20">
        <v>0</v>
      </c>
    </row>
    <row r="46" spans="1:10" x14ac:dyDescent="0.2">
      <c r="A46" s="9" t="str">
        <f t="shared" si="0"/>
        <v>2019_1_Pollos Hermanos_South Albuquerque</v>
      </c>
      <c r="B46" s="12" t="str">
        <f t="shared" si="1"/>
        <v>2019_1</v>
      </c>
      <c r="C46" s="21">
        <v>43490</v>
      </c>
      <c r="D46" s="20" t="s">
        <v>9</v>
      </c>
      <c r="E46" s="22">
        <v>266.08999999999997</v>
      </c>
      <c r="F46" s="22">
        <v>93.131499999999988</v>
      </c>
      <c r="G46" s="22">
        <v>13.304499999999999</v>
      </c>
      <c r="H46" s="20">
        <v>53</v>
      </c>
      <c r="I46" s="20">
        <v>89</v>
      </c>
      <c r="J46" s="20">
        <v>0</v>
      </c>
    </row>
    <row r="47" spans="1:10" x14ac:dyDescent="0.2">
      <c r="A47" s="9" t="str">
        <f t="shared" si="0"/>
        <v>2019_1_Pollos Hermanos_West Albuquerque</v>
      </c>
      <c r="B47" s="12" t="str">
        <f t="shared" si="1"/>
        <v>2019_1</v>
      </c>
      <c r="C47" s="21">
        <v>43490</v>
      </c>
      <c r="D47" s="20" t="s">
        <v>11</v>
      </c>
      <c r="E47" s="22">
        <v>90.41</v>
      </c>
      <c r="F47" s="22">
        <v>31.643499999999996</v>
      </c>
      <c r="G47" s="22">
        <v>22.602499999999999</v>
      </c>
      <c r="H47" s="20">
        <v>18</v>
      </c>
      <c r="I47" s="20">
        <v>30</v>
      </c>
      <c r="J47" s="20">
        <v>0</v>
      </c>
    </row>
    <row r="48" spans="1:10" x14ac:dyDescent="0.2">
      <c r="A48" s="9" t="str">
        <f t="shared" si="0"/>
        <v>2019_1_Pollos Hermanos_Bottom Albuquerque</v>
      </c>
      <c r="B48" s="12" t="str">
        <f t="shared" si="1"/>
        <v>2019_1</v>
      </c>
      <c r="C48" s="21">
        <v>43491</v>
      </c>
      <c r="D48" s="20" t="s">
        <v>13</v>
      </c>
      <c r="E48" s="22">
        <v>468.73</v>
      </c>
      <c r="F48" s="22">
        <v>164.05549999999999</v>
      </c>
      <c r="G48" s="22">
        <v>234.36500000000001</v>
      </c>
      <c r="H48" s="20">
        <v>94</v>
      </c>
      <c r="I48" s="20">
        <v>156</v>
      </c>
      <c r="J48" s="20">
        <v>23</v>
      </c>
    </row>
    <row r="49" spans="1:10" x14ac:dyDescent="0.2">
      <c r="A49" s="9" t="str">
        <f t="shared" si="0"/>
        <v>2019_1_Pollos Hermanos_North Albuquerque</v>
      </c>
      <c r="B49" s="12" t="str">
        <f t="shared" si="1"/>
        <v>2019_1</v>
      </c>
      <c r="C49" s="21">
        <v>43491</v>
      </c>
      <c r="D49" s="20" t="s">
        <v>8</v>
      </c>
      <c r="E49" s="22">
        <v>62.83</v>
      </c>
      <c r="F49" s="22">
        <v>21.990499999999997</v>
      </c>
      <c r="G49" s="22">
        <v>3.1415000000000002</v>
      </c>
      <c r="H49" s="20">
        <v>13</v>
      </c>
      <c r="I49" s="20">
        <v>21</v>
      </c>
      <c r="J49" s="20">
        <v>0</v>
      </c>
    </row>
    <row r="50" spans="1:10" x14ac:dyDescent="0.2">
      <c r="A50" s="9" t="str">
        <f t="shared" si="0"/>
        <v>2019_1_Pollos Hermanos_South Albuquerque</v>
      </c>
      <c r="B50" s="12" t="str">
        <f t="shared" si="1"/>
        <v>2019_1</v>
      </c>
      <c r="C50" s="21">
        <v>43491</v>
      </c>
      <c r="D50" s="20" t="s">
        <v>9</v>
      </c>
      <c r="E50" s="22">
        <v>3.84</v>
      </c>
      <c r="F50" s="22">
        <v>1.3439999999999999</v>
      </c>
      <c r="G50" s="22">
        <v>0.192</v>
      </c>
      <c r="H50" s="20">
        <v>1</v>
      </c>
      <c r="I50" s="20">
        <v>1</v>
      </c>
      <c r="J50" s="20">
        <v>0</v>
      </c>
    </row>
    <row r="51" spans="1:10" x14ac:dyDescent="0.2">
      <c r="A51" s="9" t="str">
        <f t="shared" si="0"/>
        <v>2019_1_Pollos Hermanos_East Albuquerque</v>
      </c>
      <c r="B51" s="12" t="str">
        <f t="shared" si="1"/>
        <v>2019_1</v>
      </c>
      <c r="C51" s="21">
        <v>43492</v>
      </c>
      <c r="D51" s="20" t="s">
        <v>10</v>
      </c>
      <c r="E51" s="22">
        <v>28.73</v>
      </c>
      <c r="F51" s="22">
        <v>10.0555</v>
      </c>
      <c r="G51" s="22">
        <v>1.4365000000000001</v>
      </c>
      <c r="H51" s="20">
        <v>6</v>
      </c>
      <c r="I51" s="20">
        <v>10</v>
      </c>
      <c r="J51" s="20">
        <v>0</v>
      </c>
    </row>
    <row r="52" spans="1:10" x14ac:dyDescent="0.2">
      <c r="A52" s="9" t="str">
        <f t="shared" si="0"/>
        <v>2019_1_Pollos Hermanos_West Albuquerque</v>
      </c>
      <c r="B52" s="12" t="str">
        <f t="shared" si="1"/>
        <v>2019_1</v>
      </c>
      <c r="C52" s="21">
        <v>43492</v>
      </c>
      <c r="D52" s="20" t="s">
        <v>11</v>
      </c>
      <c r="E52" s="22">
        <v>69.900000000000006</v>
      </c>
      <c r="F52" s="22">
        <v>24.465</v>
      </c>
      <c r="G52" s="22">
        <v>17.475000000000001</v>
      </c>
      <c r="H52" s="20">
        <v>14</v>
      </c>
      <c r="I52" s="20">
        <v>23</v>
      </c>
      <c r="J52" s="20">
        <v>0</v>
      </c>
    </row>
    <row r="53" spans="1:10" x14ac:dyDescent="0.2">
      <c r="A53" s="9" t="str">
        <f t="shared" si="0"/>
        <v>2019_1_Pollos Hermanos_Bottom Albuquerque</v>
      </c>
      <c r="B53" s="12" t="str">
        <f t="shared" si="1"/>
        <v>2019_1</v>
      </c>
      <c r="C53" s="21">
        <v>43493</v>
      </c>
      <c r="D53" s="20" t="s">
        <v>13</v>
      </c>
      <c r="E53" s="22">
        <v>294.7</v>
      </c>
      <c r="F53" s="22">
        <v>103.145</v>
      </c>
      <c r="G53" s="22">
        <v>147.35</v>
      </c>
      <c r="H53" s="20">
        <v>59</v>
      </c>
      <c r="I53" s="20">
        <v>98</v>
      </c>
      <c r="J53" s="20">
        <v>15</v>
      </c>
    </row>
    <row r="54" spans="1:10" x14ac:dyDescent="0.2">
      <c r="A54" s="9" t="str">
        <f t="shared" si="0"/>
        <v>2019_1_Pollos Hermanos_North Albuquerque</v>
      </c>
      <c r="B54" s="12" t="str">
        <f t="shared" si="1"/>
        <v>2019_1</v>
      </c>
      <c r="C54" s="21">
        <v>43493</v>
      </c>
      <c r="D54" s="20" t="s">
        <v>8</v>
      </c>
      <c r="E54" s="22">
        <v>30.65</v>
      </c>
      <c r="F54" s="22">
        <v>10.727499999999999</v>
      </c>
      <c r="G54" s="22">
        <v>1.5325</v>
      </c>
      <c r="H54" s="20">
        <v>6</v>
      </c>
      <c r="I54" s="20">
        <v>10</v>
      </c>
      <c r="J54" s="20">
        <v>0</v>
      </c>
    </row>
    <row r="55" spans="1:10" x14ac:dyDescent="0.2">
      <c r="A55" s="9" t="str">
        <f t="shared" si="0"/>
        <v>2019_1_Pollos Hermanos_South Albuquerque</v>
      </c>
      <c r="B55" s="12" t="str">
        <f t="shared" si="1"/>
        <v>2019_1</v>
      </c>
      <c r="C55" s="21">
        <v>43493</v>
      </c>
      <c r="D55" s="20" t="s">
        <v>9</v>
      </c>
      <c r="E55" s="22">
        <v>166.39</v>
      </c>
      <c r="F55" s="22">
        <v>58.236499999999992</v>
      </c>
      <c r="G55" s="22">
        <v>8.3194999999999997</v>
      </c>
      <c r="H55" s="20">
        <v>33</v>
      </c>
      <c r="I55" s="20">
        <v>55</v>
      </c>
      <c r="J55" s="20">
        <v>0</v>
      </c>
    </row>
    <row r="56" spans="1:10" x14ac:dyDescent="0.2">
      <c r="A56" s="9" t="str">
        <f t="shared" si="0"/>
        <v>2019_1_Pollos Hermanos_South Albuquerque</v>
      </c>
      <c r="B56" s="12" t="str">
        <f t="shared" si="1"/>
        <v>2019_1</v>
      </c>
      <c r="C56" s="21">
        <v>43494</v>
      </c>
      <c r="D56" s="20" t="s">
        <v>9</v>
      </c>
      <c r="E56" s="22">
        <v>18.02</v>
      </c>
      <c r="F56" s="22">
        <v>6.3069999999999995</v>
      </c>
      <c r="G56" s="22">
        <v>0.90100000000000002</v>
      </c>
      <c r="H56" s="20">
        <v>4</v>
      </c>
      <c r="I56" s="20">
        <v>6</v>
      </c>
      <c r="J56" s="20">
        <v>0</v>
      </c>
    </row>
    <row r="57" spans="1:10" x14ac:dyDescent="0.2">
      <c r="A57" s="9" t="str">
        <f t="shared" si="0"/>
        <v>2019_1_Pollos Hermanos_West Albuquerque</v>
      </c>
      <c r="B57" s="12" t="str">
        <f t="shared" si="1"/>
        <v>2019_1</v>
      </c>
      <c r="C57" s="21">
        <v>43494</v>
      </c>
      <c r="D57" s="20" t="s">
        <v>11</v>
      </c>
      <c r="E57" s="22">
        <v>85.97</v>
      </c>
      <c r="F57" s="22">
        <v>30.089499999999997</v>
      </c>
      <c r="G57" s="22">
        <v>21.4925</v>
      </c>
      <c r="H57" s="20">
        <v>17</v>
      </c>
      <c r="I57" s="20">
        <v>29</v>
      </c>
      <c r="J57" s="20">
        <v>0</v>
      </c>
    </row>
    <row r="58" spans="1:10" x14ac:dyDescent="0.2">
      <c r="A58" s="9" t="str">
        <f t="shared" si="0"/>
        <v>2019_1_Pollos Hermanos_Bottom Albuquerque</v>
      </c>
      <c r="B58" s="12" t="str">
        <f t="shared" si="1"/>
        <v>2019_1</v>
      </c>
      <c r="C58" s="21">
        <v>43495</v>
      </c>
      <c r="D58" s="20" t="s">
        <v>13</v>
      </c>
      <c r="E58" s="22">
        <v>693.11</v>
      </c>
      <c r="F58" s="22">
        <v>242.58849999999998</v>
      </c>
      <c r="G58" s="22">
        <v>346.55500000000006</v>
      </c>
      <c r="H58" s="20">
        <v>139</v>
      </c>
      <c r="I58" s="20">
        <v>231</v>
      </c>
      <c r="J58" s="20">
        <v>35</v>
      </c>
    </row>
    <row r="59" spans="1:10" x14ac:dyDescent="0.2">
      <c r="A59" s="9" t="str">
        <f t="shared" si="0"/>
        <v>2019_1_Pollos Hermanos_East Albuquerque</v>
      </c>
      <c r="B59" s="12" t="str">
        <f t="shared" si="1"/>
        <v>2019_1</v>
      </c>
      <c r="C59" s="21">
        <v>43495</v>
      </c>
      <c r="D59" s="20" t="s">
        <v>10</v>
      </c>
      <c r="E59" s="22">
        <v>5.76</v>
      </c>
      <c r="F59" s="22">
        <v>2.016</v>
      </c>
      <c r="G59" s="22">
        <v>0.28799999999999998</v>
      </c>
      <c r="H59" s="20">
        <v>1</v>
      </c>
      <c r="I59" s="20">
        <v>2</v>
      </c>
      <c r="J59" s="20">
        <v>0</v>
      </c>
    </row>
    <row r="60" spans="1:10" x14ac:dyDescent="0.2">
      <c r="A60" s="9" t="str">
        <f t="shared" si="0"/>
        <v>2019_1_Pollos Hermanos_North Albuquerque</v>
      </c>
      <c r="B60" s="12" t="str">
        <f t="shared" si="1"/>
        <v>2019_1</v>
      </c>
      <c r="C60" s="21">
        <v>43495</v>
      </c>
      <c r="D60" s="20" t="s">
        <v>8</v>
      </c>
      <c r="E60" s="22">
        <v>30.63</v>
      </c>
      <c r="F60" s="22">
        <v>10.720499999999999</v>
      </c>
      <c r="G60" s="22">
        <v>1.5315000000000001</v>
      </c>
      <c r="H60" s="20">
        <v>6</v>
      </c>
      <c r="I60" s="20">
        <v>10</v>
      </c>
      <c r="J60" s="20">
        <v>0</v>
      </c>
    </row>
    <row r="61" spans="1:10" x14ac:dyDescent="0.2">
      <c r="A61" s="9" t="str">
        <f t="shared" si="0"/>
        <v>2019_1_Pollos Hermanos_South Albuquerque</v>
      </c>
      <c r="B61" s="12" t="str">
        <f t="shared" si="1"/>
        <v>2019_1</v>
      </c>
      <c r="C61" s="21">
        <v>43495</v>
      </c>
      <c r="D61" s="20" t="s">
        <v>9</v>
      </c>
      <c r="E61" s="22">
        <v>153.11000000000001</v>
      </c>
      <c r="F61" s="22">
        <v>53.588500000000003</v>
      </c>
      <c r="G61" s="22">
        <v>7.6555000000000009</v>
      </c>
      <c r="H61" s="20">
        <v>31</v>
      </c>
      <c r="I61" s="20">
        <v>51</v>
      </c>
      <c r="J61" s="20">
        <v>0</v>
      </c>
    </row>
    <row r="62" spans="1:10" x14ac:dyDescent="0.2">
      <c r="A62" s="9" t="str">
        <f t="shared" si="0"/>
        <v>2019_1_Pollos Hermanos_South Albuquerque</v>
      </c>
      <c r="B62" s="12" t="str">
        <f t="shared" si="1"/>
        <v>2019_1</v>
      </c>
      <c r="C62" s="21">
        <v>43496</v>
      </c>
      <c r="D62" s="20" t="s">
        <v>9</v>
      </c>
      <c r="E62" s="22">
        <v>36.04</v>
      </c>
      <c r="F62" s="22">
        <v>12.613999999999999</v>
      </c>
      <c r="G62" s="22">
        <v>1.802</v>
      </c>
      <c r="H62" s="20">
        <v>7</v>
      </c>
      <c r="I62" s="20">
        <v>12</v>
      </c>
      <c r="J62" s="20">
        <v>0</v>
      </c>
    </row>
    <row r="63" spans="1:10" x14ac:dyDescent="0.2">
      <c r="A63" s="9" t="str">
        <f t="shared" si="0"/>
        <v>2019_1_Pollos Hermanos_West Albuquerque</v>
      </c>
      <c r="B63" s="12" t="str">
        <f t="shared" si="1"/>
        <v>2019_1</v>
      </c>
      <c r="C63" s="21">
        <v>43496</v>
      </c>
      <c r="D63" s="20" t="s">
        <v>11</v>
      </c>
      <c r="E63" s="22">
        <v>67.3</v>
      </c>
      <c r="F63" s="22">
        <v>23.554999999999996</v>
      </c>
      <c r="G63" s="22">
        <v>16.825000000000003</v>
      </c>
      <c r="H63" s="20">
        <v>13</v>
      </c>
      <c r="I63" s="20">
        <v>22</v>
      </c>
      <c r="J63" s="20">
        <v>0</v>
      </c>
    </row>
    <row r="64" spans="1:10" x14ac:dyDescent="0.2">
      <c r="A64" s="9" t="str">
        <f t="shared" si="0"/>
        <v>2019_2_Pollos Hermanos_Bottom Albuquerque</v>
      </c>
      <c r="B64" s="12" t="str">
        <f t="shared" si="1"/>
        <v>2019_2</v>
      </c>
      <c r="C64" s="21">
        <v>43497</v>
      </c>
      <c r="D64" s="20" t="s">
        <v>13</v>
      </c>
      <c r="E64" s="22">
        <v>606.47</v>
      </c>
      <c r="F64" s="22">
        <v>212.2645</v>
      </c>
      <c r="G64" s="22">
        <v>303.23500000000001</v>
      </c>
      <c r="H64" s="20">
        <v>121</v>
      </c>
      <c r="I64" s="20">
        <v>202</v>
      </c>
      <c r="J64" s="20">
        <v>30</v>
      </c>
    </row>
    <row r="65" spans="1:10" x14ac:dyDescent="0.2">
      <c r="A65" s="9" t="str">
        <f t="shared" si="0"/>
        <v>2019_2_Pollos Hermanos_North Albuquerque</v>
      </c>
      <c r="B65" s="12" t="str">
        <f t="shared" si="1"/>
        <v>2019_2</v>
      </c>
      <c r="C65" s="21">
        <v>43497</v>
      </c>
      <c r="D65" s="20" t="s">
        <v>8</v>
      </c>
      <c r="E65" s="22">
        <v>75.430000000000007</v>
      </c>
      <c r="F65" s="22">
        <v>26.400500000000001</v>
      </c>
      <c r="G65" s="22">
        <v>3.7715000000000005</v>
      </c>
      <c r="H65" s="20">
        <v>15</v>
      </c>
      <c r="I65" s="20">
        <v>25</v>
      </c>
      <c r="J65" s="20">
        <v>0</v>
      </c>
    </row>
    <row r="66" spans="1:10" x14ac:dyDescent="0.2">
      <c r="A66" s="9" t="str">
        <f t="shared" ref="A66:A129" si="2">CONCATENATE(B66,"_",D66)</f>
        <v>2019_2_Pollos Hermanos_South Albuquerque</v>
      </c>
      <c r="B66" s="12" t="str">
        <f t="shared" ref="B66:B129" si="3">CONCATENATE(YEAR(C66),"_",MONTH(C66))</f>
        <v>2019_2</v>
      </c>
      <c r="C66" s="21">
        <v>43497</v>
      </c>
      <c r="D66" s="20" t="s">
        <v>9</v>
      </c>
      <c r="E66" s="22">
        <v>212.94</v>
      </c>
      <c r="F66" s="22">
        <v>74.528999999999996</v>
      </c>
      <c r="G66" s="22">
        <v>10.647</v>
      </c>
      <c r="H66" s="20">
        <v>43</v>
      </c>
      <c r="I66" s="20">
        <v>71</v>
      </c>
      <c r="J66" s="20">
        <v>0</v>
      </c>
    </row>
    <row r="67" spans="1:10" x14ac:dyDescent="0.2">
      <c r="A67" s="9" t="str">
        <f t="shared" si="2"/>
        <v>2019_2_Pollos Hermanos_East Albuquerque</v>
      </c>
      <c r="B67" s="12" t="str">
        <f t="shared" si="3"/>
        <v>2019_2</v>
      </c>
      <c r="C67" s="21">
        <v>43498</v>
      </c>
      <c r="D67" s="20" t="s">
        <v>10</v>
      </c>
      <c r="E67" s="22">
        <v>1106.23</v>
      </c>
      <c r="F67" s="22">
        <v>387.18049999999999</v>
      </c>
      <c r="G67" s="22">
        <v>55.311500000000002</v>
      </c>
      <c r="H67" s="20">
        <v>221</v>
      </c>
      <c r="I67" s="20">
        <v>369</v>
      </c>
      <c r="J67" s="20">
        <v>0</v>
      </c>
    </row>
    <row r="68" spans="1:10" x14ac:dyDescent="0.2">
      <c r="A68" s="9" t="str">
        <f t="shared" si="2"/>
        <v>2019_2_Pollos Hermanos_South Albuquerque</v>
      </c>
      <c r="B68" s="12" t="str">
        <f t="shared" si="3"/>
        <v>2019_2</v>
      </c>
      <c r="C68" s="21">
        <v>43498</v>
      </c>
      <c r="D68" s="20" t="s">
        <v>9</v>
      </c>
      <c r="E68" s="22">
        <v>5.93</v>
      </c>
      <c r="F68" s="22">
        <v>2.0754999999999999</v>
      </c>
      <c r="G68" s="22">
        <v>0.29649999999999999</v>
      </c>
      <c r="H68" s="20">
        <v>1</v>
      </c>
      <c r="I68" s="20">
        <v>2</v>
      </c>
      <c r="J68" s="20">
        <v>0</v>
      </c>
    </row>
    <row r="69" spans="1:10" x14ac:dyDescent="0.2">
      <c r="A69" s="9" t="str">
        <f t="shared" si="2"/>
        <v>2019_2_Pollos Hermanos_West Albuquerque</v>
      </c>
      <c r="B69" s="12" t="str">
        <f t="shared" si="3"/>
        <v>2019_2</v>
      </c>
      <c r="C69" s="21">
        <v>43498</v>
      </c>
      <c r="D69" s="20" t="s">
        <v>11</v>
      </c>
      <c r="E69" s="22">
        <v>76.150000000000006</v>
      </c>
      <c r="F69" s="22">
        <v>26.6525</v>
      </c>
      <c r="G69" s="22">
        <v>19.037500000000001</v>
      </c>
      <c r="H69" s="20">
        <v>15</v>
      </c>
      <c r="I69" s="20">
        <v>25</v>
      </c>
      <c r="J69" s="20">
        <v>0</v>
      </c>
    </row>
    <row r="70" spans="1:10" x14ac:dyDescent="0.2">
      <c r="A70" s="9" t="str">
        <f t="shared" si="2"/>
        <v>2019_2_Pollos Hermanos_Bottom Albuquerque</v>
      </c>
      <c r="B70" s="12" t="str">
        <f t="shared" si="3"/>
        <v>2019_2</v>
      </c>
      <c r="C70" s="21">
        <v>43499</v>
      </c>
      <c r="D70" s="20" t="s">
        <v>13</v>
      </c>
      <c r="E70" s="22">
        <v>205.22</v>
      </c>
      <c r="F70" s="22">
        <v>71.826999999999998</v>
      </c>
      <c r="G70" s="22">
        <v>102.61000000000001</v>
      </c>
      <c r="H70" s="20">
        <v>41</v>
      </c>
      <c r="I70" s="20">
        <v>68</v>
      </c>
      <c r="J70" s="20">
        <v>10</v>
      </c>
    </row>
    <row r="71" spans="1:10" x14ac:dyDescent="0.2">
      <c r="A71" s="9" t="str">
        <f t="shared" si="2"/>
        <v>2019_2_Pollos Hermanos_North Albuquerque</v>
      </c>
      <c r="B71" s="12" t="str">
        <f t="shared" si="3"/>
        <v>2019_2</v>
      </c>
      <c r="C71" s="21">
        <v>43499</v>
      </c>
      <c r="D71" s="20" t="s">
        <v>8</v>
      </c>
      <c r="E71" s="22">
        <v>66.97</v>
      </c>
      <c r="F71" s="22">
        <v>23.439499999999999</v>
      </c>
      <c r="G71" s="22">
        <v>3.3485</v>
      </c>
      <c r="H71" s="20">
        <v>13</v>
      </c>
      <c r="I71" s="20">
        <v>22</v>
      </c>
      <c r="J71" s="20">
        <v>0</v>
      </c>
    </row>
    <row r="72" spans="1:10" x14ac:dyDescent="0.2">
      <c r="A72" s="9" t="str">
        <f t="shared" si="2"/>
        <v>2019_2_Pollos Hermanos_South Albuquerque</v>
      </c>
      <c r="B72" s="12" t="str">
        <f t="shared" si="3"/>
        <v>2019_2</v>
      </c>
      <c r="C72" s="21">
        <v>43499</v>
      </c>
      <c r="D72" s="20" t="s">
        <v>9</v>
      </c>
      <c r="E72" s="22">
        <v>224.64</v>
      </c>
      <c r="F72" s="22">
        <v>78.623999999999995</v>
      </c>
      <c r="G72" s="22">
        <v>11.231999999999999</v>
      </c>
      <c r="H72" s="20">
        <v>45</v>
      </c>
      <c r="I72" s="20">
        <v>75</v>
      </c>
      <c r="J72" s="20">
        <v>0</v>
      </c>
    </row>
    <row r="73" spans="1:10" x14ac:dyDescent="0.2">
      <c r="A73" s="9" t="str">
        <f t="shared" si="2"/>
        <v>2019_2_Pollos Hermanos_West Albuquerque</v>
      </c>
      <c r="B73" s="12" t="str">
        <f t="shared" si="3"/>
        <v>2019_2</v>
      </c>
      <c r="C73" s="21">
        <v>43500</v>
      </c>
      <c r="D73" s="20" t="s">
        <v>11</v>
      </c>
      <c r="E73" s="22">
        <v>67.209999999999994</v>
      </c>
      <c r="F73" s="22">
        <v>23.523499999999995</v>
      </c>
      <c r="G73" s="22">
        <v>16.802500000000002</v>
      </c>
      <c r="H73" s="20">
        <v>13</v>
      </c>
      <c r="I73" s="20">
        <v>22</v>
      </c>
      <c r="J73" s="20">
        <v>0</v>
      </c>
    </row>
    <row r="74" spans="1:10" x14ac:dyDescent="0.2">
      <c r="A74" s="9" t="str">
        <f t="shared" si="2"/>
        <v>2019_2_Pollos Hermanos_Bottom Albuquerque</v>
      </c>
      <c r="B74" s="12" t="str">
        <f t="shared" si="3"/>
        <v>2019_2</v>
      </c>
      <c r="C74" s="21">
        <v>43501</v>
      </c>
      <c r="D74" s="20" t="s">
        <v>13</v>
      </c>
      <c r="E74" s="22">
        <v>317.64999999999998</v>
      </c>
      <c r="F74" s="22">
        <v>111.17749999999998</v>
      </c>
      <c r="G74" s="22">
        <v>158.82499999999999</v>
      </c>
      <c r="H74" s="20">
        <v>64</v>
      </c>
      <c r="I74" s="20">
        <v>106</v>
      </c>
      <c r="J74" s="20">
        <v>16</v>
      </c>
    </row>
    <row r="75" spans="1:10" x14ac:dyDescent="0.2">
      <c r="A75" s="9" t="str">
        <f t="shared" si="2"/>
        <v>2019_2_Pollos Hermanos_East Albuquerque</v>
      </c>
      <c r="B75" s="12" t="str">
        <f t="shared" si="3"/>
        <v>2019_2</v>
      </c>
      <c r="C75" s="21">
        <v>43501</v>
      </c>
      <c r="D75" s="20" t="s">
        <v>10</v>
      </c>
      <c r="E75" s="22">
        <v>681.95</v>
      </c>
      <c r="F75" s="22">
        <v>238.6825</v>
      </c>
      <c r="G75" s="22">
        <v>34.097500000000004</v>
      </c>
      <c r="H75" s="20">
        <v>136</v>
      </c>
      <c r="I75" s="20">
        <v>227</v>
      </c>
      <c r="J75" s="20">
        <v>0</v>
      </c>
    </row>
    <row r="76" spans="1:10" x14ac:dyDescent="0.2">
      <c r="A76" s="9" t="str">
        <f t="shared" si="2"/>
        <v>2019_2_Pollos Hermanos_North Albuquerque</v>
      </c>
      <c r="B76" s="12" t="str">
        <f t="shared" si="3"/>
        <v>2019_2</v>
      </c>
      <c r="C76" s="21">
        <v>43501</v>
      </c>
      <c r="D76" s="20" t="s">
        <v>8</v>
      </c>
      <c r="E76" s="22">
        <v>48.84</v>
      </c>
      <c r="F76" s="22">
        <v>17.094000000000001</v>
      </c>
      <c r="G76" s="22">
        <v>2.4420000000000002</v>
      </c>
      <c r="H76" s="20">
        <v>10</v>
      </c>
      <c r="I76" s="20">
        <v>16</v>
      </c>
      <c r="J76" s="20">
        <v>0</v>
      </c>
    </row>
    <row r="77" spans="1:10" x14ac:dyDescent="0.2">
      <c r="A77" s="9" t="str">
        <f t="shared" si="2"/>
        <v>2019_2_Pollos Hermanos_South Albuquerque</v>
      </c>
      <c r="B77" s="12" t="str">
        <f t="shared" si="3"/>
        <v>2019_2</v>
      </c>
      <c r="C77" s="21">
        <v>43501</v>
      </c>
      <c r="D77" s="20" t="s">
        <v>9</v>
      </c>
      <c r="E77" s="22">
        <v>333.95</v>
      </c>
      <c r="F77" s="22">
        <v>116.88249999999999</v>
      </c>
      <c r="G77" s="22">
        <v>16.697500000000002</v>
      </c>
      <c r="H77" s="20">
        <v>67</v>
      </c>
      <c r="I77" s="20">
        <v>111</v>
      </c>
      <c r="J77" s="20">
        <v>0</v>
      </c>
    </row>
    <row r="78" spans="1:10" x14ac:dyDescent="0.2">
      <c r="A78" s="9" t="str">
        <f t="shared" si="2"/>
        <v>2019_2_Pollos Hermanos_South Albuquerque</v>
      </c>
      <c r="B78" s="12" t="str">
        <f t="shared" si="3"/>
        <v>2019_2</v>
      </c>
      <c r="C78" s="21">
        <v>43502</v>
      </c>
      <c r="D78" s="20" t="s">
        <v>9</v>
      </c>
      <c r="E78" s="22">
        <v>128.59</v>
      </c>
      <c r="F78" s="22">
        <v>45.006499999999996</v>
      </c>
      <c r="G78" s="22">
        <v>6.4295000000000009</v>
      </c>
      <c r="H78" s="20">
        <v>26</v>
      </c>
      <c r="I78" s="20">
        <v>43</v>
      </c>
      <c r="J78" s="20">
        <v>0</v>
      </c>
    </row>
    <row r="79" spans="1:10" x14ac:dyDescent="0.2">
      <c r="A79" s="9" t="str">
        <f t="shared" si="2"/>
        <v>2019_2_Pollos Hermanos_West Albuquerque</v>
      </c>
      <c r="B79" s="12" t="str">
        <f t="shared" si="3"/>
        <v>2019_2</v>
      </c>
      <c r="C79" s="21">
        <v>43502</v>
      </c>
      <c r="D79" s="20" t="s">
        <v>11</v>
      </c>
      <c r="E79" s="22">
        <v>82.47</v>
      </c>
      <c r="F79" s="22">
        <v>28.864499999999996</v>
      </c>
      <c r="G79" s="22">
        <v>20.6175</v>
      </c>
      <c r="H79" s="20">
        <v>16</v>
      </c>
      <c r="I79" s="20">
        <v>27</v>
      </c>
      <c r="J79" s="20">
        <v>0</v>
      </c>
    </row>
    <row r="80" spans="1:10" x14ac:dyDescent="0.2">
      <c r="A80" s="9" t="str">
        <f t="shared" si="2"/>
        <v>2019_2_Pollos Hermanos_Bottom Albuquerque</v>
      </c>
      <c r="B80" s="12" t="str">
        <f t="shared" si="3"/>
        <v>2019_2</v>
      </c>
      <c r="C80" s="21">
        <v>43503</v>
      </c>
      <c r="D80" s="20" t="s">
        <v>13</v>
      </c>
      <c r="E80" s="22">
        <v>237.14</v>
      </c>
      <c r="F80" s="22">
        <v>82.998999999999995</v>
      </c>
      <c r="G80" s="22">
        <v>118.57</v>
      </c>
      <c r="H80" s="20">
        <v>47</v>
      </c>
      <c r="I80" s="20">
        <v>79</v>
      </c>
      <c r="J80" s="20">
        <v>12</v>
      </c>
    </row>
    <row r="81" spans="1:10" x14ac:dyDescent="0.2">
      <c r="A81" s="9" t="str">
        <f t="shared" si="2"/>
        <v>2019_2_Pollos Hermanos_North Albuquerque</v>
      </c>
      <c r="B81" s="12" t="str">
        <f t="shared" si="3"/>
        <v>2019_2</v>
      </c>
      <c r="C81" s="21">
        <v>43503</v>
      </c>
      <c r="D81" s="20" t="s">
        <v>8</v>
      </c>
      <c r="E81" s="22">
        <v>10.41</v>
      </c>
      <c r="F81" s="22">
        <v>3.6435</v>
      </c>
      <c r="G81" s="22">
        <v>0.52050000000000007</v>
      </c>
      <c r="H81" s="20">
        <v>2</v>
      </c>
      <c r="I81" s="20">
        <v>3</v>
      </c>
      <c r="J81" s="20">
        <v>0</v>
      </c>
    </row>
    <row r="82" spans="1:10" x14ac:dyDescent="0.2">
      <c r="A82" s="9" t="str">
        <f t="shared" si="2"/>
        <v>2019_2_Pollos Hermanos_South Albuquerque</v>
      </c>
      <c r="B82" s="12" t="str">
        <f t="shared" si="3"/>
        <v>2019_2</v>
      </c>
      <c r="C82" s="21">
        <v>43503</v>
      </c>
      <c r="D82" s="20" t="s">
        <v>9</v>
      </c>
      <c r="E82" s="22">
        <v>404.36</v>
      </c>
      <c r="F82" s="22">
        <v>141.52599999999998</v>
      </c>
      <c r="G82" s="22">
        <v>20.218000000000004</v>
      </c>
      <c r="H82" s="20">
        <v>81</v>
      </c>
      <c r="I82" s="20">
        <v>135</v>
      </c>
      <c r="J82" s="20">
        <v>0</v>
      </c>
    </row>
    <row r="83" spans="1:10" x14ac:dyDescent="0.2">
      <c r="A83" s="9" t="str">
        <f t="shared" si="2"/>
        <v>2019_2_Pollos Hermanos_East Albuquerque</v>
      </c>
      <c r="B83" s="12" t="str">
        <f t="shared" si="3"/>
        <v>2019_2</v>
      </c>
      <c r="C83" s="21">
        <v>43504</v>
      </c>
      <c r="D83" s="20" t="s">
        <v>10</v>
      </c>
      <c r="E83" s="22">
        <v>1112.55</v>
      </c>
      <c r="F83" s="22">
        <v>389.39249999999998</v>
      </c>
      <c r="G83" s="22">
        <v>55.627499999999998</v>
      </c>
      <c r="H83" s="20">
        <v>223</v>
      </c>
      <c r="I83" s="20">
        <v>371</v>
      </c>
      <c r="J83" s="20">
        <v>0</v>
      </c>
    </row>
    <row r="84" spans="1:10" x14ac:dyDescent="0.2">
      <c r="A84" s="9" t="str">
        <f t="shared" si="2"/>
        <v>2019_2_Pollos Hermanos_South Albuquerque</v>
      </c>
      <c r="B84" s="12" t="str">
        <f t="shared" si="3"/>
        <v>2019_2</v>
      </c>
      <c r="C84" s="21">
        <v>43504</v>
      </c>
      <c r="D84" s="20" t="s">
        <v>9</v>
      </c>
      <c r="E84" s="22">
        <v>483.54</v>
      </c>
      <c r="F84" s="22">
        <v>169.239</v>
      </c>
      <c r="G84" s="22">
        <v>24.177000000000003</v>
      </c>
      <c r="H84" s="20">
        <v>97</v>
      </c>
      <c r="I84" s="20">
        <v>161</v>
      </c>
      <c r="J84" s="20">
        <v>0</v>
      </c>
    </row>
    <row r="85" spans="1:10" x14ac:dyDescent="0.2">
      <c r="A85" s="9" t="str">
        <f t="shared" si="2"/>
        <v>2019_2_Pollos Hermanos_West Albuquerque</v>
      </c>
      <c r="B85" s="12" t="str">
        <f t="shared" si="3"/>
        <v>2019_2</v>
      </c>
      <c r="C85" s="21">
        <v>43504</v>
      </c>
      <c r="D85" s="20" t="s">
        <v>11</v>
      </c>
      <c r="E85" s="22">
        <v>40.25</v>
      </c>
      <c r="F85" s="22">
        <v>14.087499999999999</v>
      </c>
      <c r="G85" s="22">
        <v>10.0625</v>
      </c>
      <c r="H85" s="20">
        <v>8</v>
      </c>
      <c r="I85" s="20">
        <v>13</v>
      </c>
      <c r="J85" s="20">
        <v>0</v>
      </c>
    </row>
    <row r="86" spans="1:10" x14ac:dyDescent="0.2">
      <c r="A86" s="9" t="str">
        <f t="shared" si="2"/>
        <v>2019_2_Pollos Hermanos_Bottom Albuquerque</v>
      </c>
      <c r="B86" s="12" t="str">
        <f t="shared" si="3"/>
        <v>2019_2</v>
      </c>
      <c r="C86" s="21">
        <v>43505</v>
      </c>
      <c r="D86" s="20" t="s">
        <v>13</v>
      </c>
      <c r="E86" s="22">
        <v>436.62</v>
      </c>
      <c r="F86" s="22">
        <v>152.81699999999998</v>
      </c>
      <c r="G86" s="22">
        <v>218.31000000000003</v>
      </c>
      <c r="H86" s="20">
        <v>87</v>
      </c>
      <c r="I86" s="20">
        <v>146</v>
      </c>
      <c r="J86" s="20">
        <v>22</v>
      </c>
    </row>
    <row r="87" spans="1:10" x14ac:dyDescent="0.2">
      <c r="A87" s="9" t="str">
        <f t="shared" si="2"/>
        <v>2019_2_Pollos Hermanos_North Albuquerque</v>
      </c>
      <c r="B87" s="12" t="str">
        <f t="shared" si="3"/>
        <v>2019_2</v>
      </c>
      <c r="C87" s="21">
        <v>43505</v>
      </c>
      <c r="D87" s="20" t="s">
        <v>8</v>
      </c>
      <c r="E87" s="22">
        <v>199.74</v>
      </c>
      <c r="F87" s="22">
        <v>69.908999999999992</v>
      </c>
      <c r="G87" s="22">
        <v>9.9870000000000019</v>
      </c>
      <c r="H87" s="20">
        <v>40</v>
      </c>
      <c r="I87" s="20">
        <v>67</v>
      </c>
      <c r="J87" s="20">
        <v>0</v>
      </c>
    </row>
    <row r="88" spans="1:10" x14ac:dyDescent="0.2">
      <c r="A88" s="9" t="str">
        <f t="shared" si="2"/>
        <v>2019_2_Pollos Hermanos_South Albuquerque</v>
      </c>
      <c r="B88" s="12" t="str">
        <f t="shared" si="3"/>
        <v>2019_2</v>
      </c>
      <c r="C88" s="21">
        <v>43505</v>
      </c>
      <c r="D88" s="20" t="s">
        <v>9</v>
      </c>
      <c r="E88" s="22">
        <v>417.68</v>
      </c>
      <c r="F88" s="22">
        <v>146.18799999999999</v>
      </c>
      <c r="G88" s="22">
        <v>20.884</v>
      </c>
      <c r="H88" s="20">
        <v>84</v>
      </c>
      <c r="I88" s="20">
        <v>139</v>
      </c>
      <c r="J88" s="20">
        <v>0</v>
      </c>
    </row>
    <row r="89" spans="1:10" x14ac:dyDescent="0.2">
      <c r="A89" s="9" t="str">
        <f t="shared" si="2"/>
        <v>2019_2_Pollos Hermanos_South Albuquerque</v>
      </c>
      <c r="B89" s="12" t="str">
        <f t="shared" si="3"/>
        <v>2019_2</v>
      </c>
      <c r="C89" s="21">
        <v>43506</v>
      </c>
      <c r="D89" s="20" t="s">
        <v>9</v>
      </c>
      <c r="E89" s="22">
        <v>276.23</v>
      </c>
      <c r="F89" s="22">
        <v>96.680499999999995</v>
      </c>
      <c r="G89" s="22">
        <v>13.811500000000002</v>
      </c>
      <c r="H89" s="20">
        <v>55</v>
      </c>
      <c r="I89" s="20">
        <v>92</v>
      </c>
      <c r="J89" s="20">
        <v>0</v>
      </c>
    </row>
    <row r="90" spans="1:10" x14ac:dyDescent="0.2">
      <c r="A90" s="9" t="str">
        <f t="shared" si="2"/>
        <v>2019_2_Pollos Hermanos_West Albuquerque</v>
      </c>
      <c r="B90" s="12" t="str">
        <f t="shared" si="3"/>
        <v>2019_2</v>
      </c>
      <c r="C90" s="21">
        <v>43506</v>
      </c>
      <c r="D90" s="20" t="s">
        <v>11</v>
      </c>
      <c r="E90" s="22">
        <v>7.93</v>
      </c>
      <c r="F90" s="22">
        <v>2.7754999999999996</v>
      </c>
      <c r="G90" s="22">
        <v>1.9825000000000002</v>
      </c>
      <c r="H90" s="20">
        <v>2</v>
      </c>
      <c r="I90" s="20">
        <v>3</v>
      </c>
      <c r="J90" s="20">
        <v>0</v>
      </c>
    </row>
    <row r="91" spans="1:10" x14ac:dyDescent="0.2">
      <c r="A91" s="9" t="str">
        <f t="shared" si="2"/>
        <v>2019_2_Pollos Hermanos_Bottom Albuquerque</v>
      </c>
      <c r="B91" s="12" t="str">
        <f t="shared" si="3"/>
        <v>2019_2</v>
      </c>
      <c r="C91" s="21">
        <v>43507</v>
      </c>
      <c r="D91" s="20" t="s">
        <v>13</v>
      </c>
      <c r="E91" s="22">
        <v>228.64</v>
      </c>
      <c r="F91" s="22">
        <v>80.023999999999987</v>
      </c>
      <c r="G91" s="22">
        <v>114.32000000000001</v>
      </c>
      <c r="H91" s="20">
        <v>46</v>
      </c>
      <c r="I91" s="20">
        <v>76</v>
      </c>
      <c r="J91" s="20">
        <v>11</v>
      </c>
    </row>
    <row r="92" spans="1:10" x14ac:dyDescent="0.2">
      <c r="A92" s="9" t="str">
        <f t="shared" si="2"/>
        <v>2019_2_Pollos Hermanos_East Albuquerque</v>
      </c>
      <c r="B92" s="12" t="str">
        <f t="shared" si="3"/>
        <v>2019_2</v>
      </c>
      <c r="C92" s="21">
        <v>43507</v>
      </c>
      <c r="D92" s="20" t="s">
        <v>10</v>
      </c>
      <c r="E92" s="22">
        <v>280.74</v>
      </c>
      <c r="F92" s="22">
        <v>98.259</v>
      </c>
      <c r="G92" s="22">
        <v>14.037000000000001</v>
      </c>
      <c r="H92" s="20">
        <v>56</v>
      </c>
      <c r="I92" s="20">
        <v>94</v>
      </c>
      <c r="J92" s="20">
        <v>0</v>
      </c>
    </row>
    <row r="93" spans="1:10" x14ac:dyDescent="0.2">
      <c r="A93" s="9" t="str">
        <f t="shared" si="2"/>
        <v>2019_2_Pollos Hermanos_North Albuquerque</v>
      </c>
      <c r="B93" s="12" t="str">
        <f t="shared" si="3"/>
        <v>2019_2</v>
      </c>
      <c r="C93" s="21">
        <v>43507</v>
      </c>
      <c r="D93" s="20" t="s">
        <v>8</v>
      </c>
      <c r="E93" s="22">
        <v>70.989999999999995</v>
      </c>
      <c r="F93" s="22">
        <v>24.846499999999995</v>
      </c>
      <c r="G93" s="22">
        <v>3.5495000000000001</v>
      </c>
      <c r="H93" s="20">
        <v>14</v>
      </c>
      <c r="I93" s="20">
        <v>24</v>
      </c>
      <c r="J93" s="20">
        <v>0</v>
      </c>
    </row>
    <row r="94" spans="1:10" x14ac:dyDescent="0.2">
      <c r="A94" s="9" t="str">
        <f t="shared" si="2"/>
        <v>2019_2_Pollos Hermanos_South Albuquerque</v>
      </c>
      <c r="B94" s="12" t="str">
        <f t="shared" si="3"/>
        <v>2019_2</v>
      </c>
      <c r="C94" s="21">
        <v>43507</v>
      </c>
      <c r="D94" s="20" t="s">
        <v>9</v>
      </c>
      <c r="E94" s="22">
        <v>649.98</v>
      </c>
      <c r="F94" s="22">
        <v>227.49299999999999</v>
      </c>
      <c r="G94" s="22">
        <v>32.499000000000002</v>
      </c>
      <c r="H94" s="20">
        <v>130</v>
      </c>
      <c r="I94" s="20">
        <v>217</v>
      </c>
      <c r="J94" s="20">
        <v>0</v>
      </c>
    </row>
    <row r="95" spans="1:10" x14ac:dyDescent="0.2">
      <c r="A95" s="9" t="str">
        <f t="shared" si="2"/>
        <v>2019_2_Pollos Hermanos_South Albuquerque</v>
      </c>
      <c r="B95" s="12" t="str">
        <f t="shared" si="3"/>
        <v>2019_2</v>
      </c>
      <c r="C95" s="21">
        <v>43508</v>
      </c>
      <c r="D95" s="20" t="s">
        <v>9</v>
      </c>
      <c r="E95" s="22">
        <v>266.07</v>
      </c>
      <c r="F95" s="22">
        <v>93.124499999999998</v>
      </c>
      <c r="G95" s="22">
        <v>13.3035</v>
      </c>
      <c r="H95" s="20">
        <v>53</v>
      </c>
      <c r="I95" s="20">
        <v>89</v>
      </c>
      <c r="J95" s="20">
        <v>0</v>
      </c>
    </row>
    <row r="96" spans="1:10" x14ac:dyDescent="0.2">
      <c r="A96" s="9" t="str">
        <f t="shared" si="2"/>
        <v>2019_2_Pollos Hermanos_West Albuquerque</v>
      </c>
      <c r="B96" s="12" t="str">
        <f t="shared" si="3"/>
        <v>2019_2</v>
      </c>
      <c r="C96" s="21">
        <v>43508</v>
      </c>
      <c r="D96" s="20" t="s">
        <v>11</v>
      </c>
      <c r="E96" s="22">
        <v>9.9700000000000006</v>
      </c>
      <c r="F96" s="22">
        <v>3.4895</v>
      </c>
      <c r="G96" s="22">
        <v>2.4925000000000002</v>
      </c>
      <c r="H96" s="20">
        <v>2</v>
      </c>
      <c r="I96" s="20">
        <v>3</v>
      </c>
      <c r="J96" s="20">
        <v>0</v>
      </c>
    </row>
    <row r="97" spans="1:10" x14ac:dyDescent="0.2">
      <c r="A97" s="9" t="str">
        <f t="shared" si="2"/>
        <v>2019_2_Pollos Hermanos_Bottom Albuquerque</v>
      </c>
      <c r="B97" s="12" t="str">
        <f t="shared" si="3"/>
        <v>2019_2</v>
      </c>
      <c r="C97" s="21">
        <v>43509</v>
      </c>
      <c r="D97" s="20" t="s">
        <v>13</v>
      </c>
      <c r="E97" s="22">
        <v>469.41</v>
      </c>
      <c r="F97" s="22">
        <v>164.29349999999999</v>
      </c>
      <c r="G97" s="22">
        <v>234.70500000000001</v>
      </c>
      <c r="H97" s="20">
        <v>94</v>
      </c>
      <c r="I97" s="20">
        <v>156</v>
      </c>
      <c r="J97" s="20">
        <v>23</v>
      </c>
    </row>
    <row r="98" spans="1:10" x14ac:dyDescent="0.2">
      <c r="A98" s="9" t="str">
        <f t="shared" si="2"/>
        <v>2019_2_Pollos Hermanos_North Albuquerque</v>
      </c>
      <c r="B98" s="12" t="str">
        <f t="shared" si="3"/>
        <v>2019_2</v>
      </c>
      <c r="C98" s="21">
        <v>43509</v>
      </c>
      <c r="D98" s="20" t="s">
        <v>8</v>
      </c>
      <c r="E98" s="22">
        <v>98.34</v>
      </c>
      <c r="F98" s="22">
        <v>34.418999999999997</v>
      </c>
      <c r="G98" s="22">
        <v>4.9170000000000007</v>
      </c>
      <c r="H98" s="20">
        <v>20</v>
      </c>
      <c r="I98" s="20">
        <v>33</v>
      </c>
      <c r="J98" s="20">
        <v>0</v>
      </c>
    </row>
    <row r="99" spans="1:10" x14ac:dyDescent="0.2">
      <c r="A99" s="9" t="str">
        <f t="shared" si="2"/>
        <v>2019_2_Pollos Hermanos_South Albuquerque</v>
      </c>
      <c r="B99" s="12" t="str">
        <f t="shared" si="3"/>
        <v>2019_2</v>
      </c>
      <c r="C99" s="21">
        <v>43509</v>
      </c>
      <c r="D99" s="20" t="s">
        <v>9</v>
      </c>
      <c r="E99" s="22">
        <v>548.39</v>
      </c>
      <c r="F99" s="22">
        <v>191.9365</v>
      </c>
      <c r="G99" s="22">
        <v>27.419499999999999</v>
      </c>
      <c r="H99" s="20">
        <v>110</v>
      </c>
      <c r="I99" s="20">
        <v>183</v>
      </c>
      <c r="J99" s="20">
        <v>0</v>
      </c>
    </row>
    <row r="100" spans="1:10" x14ac:dyDescent="0.2">
      <c r="A100" s="9" t="str">
        <f t="shared" si="2"/>
        <v>2019_2_Pollos Hermanos_East Albuquerque</v>
      </c>
      <c r="B100" s="12" t="str">
        <f t="shared" si="3"/>
        <v>2019_2</v>
      </c>
      <c r="C100" s="21">
        <v>43510</v>
      </c>
      <c r="D100" s="20" t="s">
        <v>10</v>
      </c>
      <c r="E100" s="22">
        <v>663.25</v>
      </c>
      <c r="F100" s="22">
        <v>232.13749999999999</v>
      </c>
      <c r="G100" s="22">
        <v>33.162500000000001</v>
      </c>
      <c r="H100" s="20">
        <v>133</v>
      </c>
      <c r="I100" s="20">
        <v>221</v>
      </c>
      <c r="J100" s="20">
        <v>0</v>
      </c>
    </row>
    <row r="101" spans="1:10" x14ac:dyDescent="0.2">
      <c r="A101" s="9" t="str">
        <f t="shared" si="2"/>
        <v>2019_2_Pollos Hermanos_South Albuquerque</v>
      </c>
      <c r="B101" s="12" t="str">
        <f t="shared" si="3"/>
        <v>2019_2</v>
      </c>
      <c r="C101" s="21">
        <v>43510</v>
      </c>
      <c r="D101" s="20" t="s">
        <v>9</v>
      </c>
      <c r="E101" s="22">
        <v>389.73</v>
      </c>
      <c r="F101" s="22">
        <v>136.40549999999999</v>
      </c>
      <c r="G101" s="22">
        <v>19.486500000000003</v>
      </c>
      <c r="H101" s="20">
        <v>78</v>
      </c>
      <c r="I101" s="20">
        <v>130</v>
      </c>
      <c r="J101" s="20">
        <v>0</v>
      </c>
    </row>
    <row r="102" spans="1:10" x14ac:dyDescent="0.2">
      <c r="A102" s="9" t="str">
        <f t="shared" si="2"/>
        <v>2019_2_Pollos Hermanos_West Albuquerque</v>
      </c>
      <c r="B102" s="12" t="str">
        <f t="shared" si="3"/>
        <v>2019_2</v>
      </c>
      <c r="C102" s="21">
        <v>43510</v>
      </c>
      <c r="D102" s="20" t="s">
        <v>11</v>
      </c>
      <c r="E102" s="22">
        <v>59.24</v>
      </c>
      <c r="F102" s="22">
        <v>20.733999999999998</v>
      </c>
      <c r="G102" s="22">
        <v>14.81</v>
      </c>
      <c r="H102" s="20">
        <v>12</v>
      </c>
      <c r="I102" s="20">
        <v>20</v>
      </c>
      <c r="J102" s="20">
        <v>0</v>
      </c>
    </row>
    <row r="103" spans="1:10" x14ac:dyDescent="0.2">
      <c r="A103" s="9" t="str">
        <f t="shared" si="2"/>
        <v>2019_2_Pollos Hermanos_Bottom Albuquerque</v>
      </c>
      <c r="B103" s="12" t="str">
        <f t="shared" si="3"/>
        <v>2019_2</v>
      </c>
      <c r="C103" s="21">
        <v>43511</v>
      </c>
      <c r="D103" s="20" t="s">
        <v>13</v>
      </c>
      <c r="E103" s="22">
        <v>101.98</v>
      </c>
      <c r="F103" s="22">
        <v>35.692999999999998</v>
      </c>
      <c r="G103" s="22">
        <v>50.99</v>
      </c>
      <c r="H103" s="20">
        <v>20</v>
      </c>
      <c r="I103" s="20">
        <v>34</v>
      </c>
      <c r="J103" s="20">
        <v>5</v>
      </c>
    </row>
    <row r="104" spans="1:10" x14ac:dyDescent="0.2">
      <c r="A104" s="9" t="str">
        <f t="shared" si="2"/>
        <v>2019_2_Pollos Hermanos_North Albuquerque</v>
      </c>
      <c r="B104" s="12" t="str">
        <f t="shared" si="3"/>
        <v>2019_2</v>
      </c>
      <c r="C104" s="21">
        <v>43511</v>
      </c>
      <c r="D104" s="20" t="s">
        <v>8</v>
      </c>
      <c r="E104" s="22">
        <v>11.32</v>
      </c>
      <c r="F104" s="22">
        <v>3.9619999999999997</v>
      </c>
      <c r="G104" s="22">
        <v>0.56600000000000006</v>
      </c>
      <c r="H104" s="20">
        <v>2</v>
      </c>
      <c r="I104" s="20">
        <v>4</v>
      </c>
      <c r="J104" s="20">
        <v>0</v>
      </c>
    </row>
    <row r="105" spans="1:10" x14ac:dyDescent="0.2">
      <c r="A105" s="9" t="str">
        <f t="shared" si="2"/>
        <v>2019_2_Pollos Hermanos_South Albuquerque</v>
      </c>
      <c r="B105" s="12" t="str">
        <f t="shared" si="3"/>
        <v>2019_2</v>
      </c>
      <c r="C105" s="21">
        <v>43511</v>
      </c>
      <c r="D105" s="20" t="s">
        <v>9</v>
      </c>
      <c r="E105" s="22">
        <v>457.24</v>
      </c>
      <c r="F105" s="22">
        <v>160.03399999999999</v>
      </c>
      <c r="G105" s="22">
        <v>22.862000000000002</v>
      </c>
      <c r="H105" s="20">
        <v>91</v>
      </c>
      <c r="I105" s="20">
        <v>152</v>
      </c>
      <c r="J105" s="20">
        <v>0</v>
      </c>
    </row>
    <row r="106" spans="1:10" x14ac:dyDescent="0.2">
      <c r="A106" s="9" t="str">
        <f t="shared" si="2"/>
        <v>2019_2_Pollos Hermanos_South Albuquerque</v>
      </c>
      <c r="B106" s="12" t="str">
        <f t="shared" si="3"/>
        <v>2019_2</v>
      </c>
      <c r="C106" s="21">
        <v>43512</v>
      </c>
      <c r="D106" s="20" t="s">
        <v>9</v>
      </c>
      <c r="E106" s="22">
        <v>29.99</v>
      </c>
      <c r="F106" s="22">
        <v>10.496499999999999</v>
      </c>
      <c r="G106" s="22">
        <v>1.4995000000000001</v>
      </c>
      <c r="H106" s="20">
        <v>6</v>
      </c>
      <c r="I106" s="20">
        <v>10</v>
      </c>
      <c r="J106" s="20">
        <v>0</v>
      </c>
    </row>
    <row r="107" spans="1:10" x14ac:dyDescent="0.2">
      <c r="A107" s="9" t="str">
        <f t="shared" si="2"/>
        <v>2019_2_Pollos Hermanos_West Albuquerque</v>
      </c>
      <c r="B107" s="12" t="str">
        <f t="shared" si="3"/>
        <v>2019_2</v>
      </c>
      <c r="C107" s="21">
        <v>43512</v>
      </c>
      <c r="D107" s="20" t="s">
        <v>11</v>
      </c>
      <c r="E107" s="22">
        <v>49.45</v>
      </c>
      <c r="F107" s="22">
        <v>17.307500000000001</v>
      </c>
      <c r="G107" s="22">
        <v>12.362500000000001</v>
      </c>
      <c r="H107" s="20">
        <v>10</v>
      </c>
      <c r="I107" s="20">
        <v>16</v>
      </c>
      <c r="J107" s="20">
        <v>0</v>
      </c>
    </row>
    <row r="108" spans="1:10" x14ac:dyDescent="0.2">
      <c r="A108" s="9" t="str">
        <f t="shared" si="2"/>
        <v>2019_2_Pollos Hermanos_Bottom Albuquerque</v>
      </c>
      <c r="B108" s="12" t="str">
        <f t="shared" si="3"/>
        <v>2019_2</v>
      </c>
      <c r="C108" s="21">
        <v>43513</v>
      </c>
      <c r="D108" s="20" t="s">
        <v>13</v>
      </c>
      <c r="E108" s="22">
        <v>790.41</v>
      </c>
      <c r="F108" s="22">
        <v>276.64349999999996</v>
      </c>
      <c r="G108" s="22">
        <v>395.20499999999998</v>
      </c>
      <c r="H108" s="20">
        <v>158</v>
      </c>
      <c r="I108" s="20">
        <v>263</v>
      </c>
      <c r="J108" s="20">
        <v>40</v>
      </c>
    </row>
    <row r="109" spans="1:10" x14ac:dyDescent="0.2">
      <c r="A109" s="9" t="str">
        <f t="shared" si="2"/>
        <v>2019_2_Pollos Hermanos_East Albuquerque</v>
      </c>
      <c r="B109" s="12" t="str">
        <f t="shared" si="3"/>
        <v>2019_2</v>
      </c>
      <c r="C109" s="21">
        <v>43513</v>
      </c>
      <c r="D109" s="20" t="s">
        <v>10</v>
      </c>
      <c r="E109" s="22">
        <v>82.17</v>
      </c>
      <c r="F109" s="22">
        <v>28.759499999999999</v>
      </c>
      <c r="G109" s="22">
        <v>4.1085000000000003</v>
      </c>
      <c r="H109" s="20">
        <v>16</v>
      </c>
      <c r="I109" s="20">
        <v>27</v>
      </c>
      <c r="J109" s="20">
        <v>0</v>
      </c>
    </row>
    <row r="110" spans="1:10" x14ac:dyDescent="0.2">
      <c r="A110" s="9" t="str">
        <f t="shared" si="2"/>
        <v>2019_2_Pollos Hermanos_North Albuquerque</v>
      </c>
      <c r="B110" s="12" t="str">
        <f t="shared" si="3"/>
        <v>2019_2</v>
      </c>
      <c r="C110" s="21">
        <v>43513</v>
      </c>
      <c r="D110" s="20" t="s">
        <v>8</v>
      </c>
      <c r="E110" s="22">
        <v>20.23</v>
      </c>
      <c r="F110" s="22">
        <v>7.0804999999999998</v>
      </c>
      <c r="G110" s="22">
        <v>1.0115000000000001</v>
      </c>
      <c r="H110" s="20">
        <v>4</v>
      </c>
      <c r="I110" s="20">
        <v>7</v>
      </c>
      <c r="J110" s="20">
        <v>0</v>
      </c>
    </row>
    <row r="111" spans="1:10" x14ac:dyDescent="0.2">
      <c r="A111" s="9" t="str">
        <f t="shared" si="2"/>
        <v>2019_2_Pollos Hermanos_South Albuquerque</v>
      </c>
      <c r="B111" s="12" t="str">
        <f t="shared" si="3"/>
        <v>2019_2</v>
      </c>
      <c r="C111" s="21">
        <v>43513</v>
      </c>
      <c r="D111" s="20" t="s">
        <v>9</v>
      </c>
      <c r="E111" s="22">
        <v>5.9</v>
      </c>
      <c r="F111" s="22">
        <v>2.0649999999999999</v>
      </c>
      <c r="G111" s="22">
        <v>0.29500000000000004</v>
      </c>
      <c r="H111" s="20">
        <v>1</v>
      </c>
      <c r="I111" s="20">
        <v>2</v>
      </c>
      <c r="J111" s="20">
        <v>0</v>
      </c>
    </row>
    <row r="112" spans="1:10" x14ac:dyDescent="0.2">
      <c r="A112" s="9" t="str">
        <f t="shared" si="2"/>
        <v>2019_2_Pollos Hermanos_South Albuquerque</v>
      </c>
      <c r="B112" s="12" t="str">
        <f t="shared" si="3"/>
        <v>2019_2</v>
      </c>
      <c r="C112" s="21">
        <v>43514</v>
      </c>
      <c r="D112" s="20" t="s">
        <v>9</v>
      </c>
      <c r="E112" s="22">
        <v>18.809999999999999</v>
      </c>
      <c r="F112" s="22">
        <v>6.583499999999999</v>
      </c>
      <c r="G112" s="22">
        <v>0.9405</v>
      </c>
      <c r="H112" s="20">
        <v>4</v>
      </c>
      <c r="I112" s="20">
        <v>6</v>
      </c>
      <c r="J112" s="20">
        <v>0</v>
      </c>
    </row>
    <row r="113" spans="1:10" x14ac:dyDescent="0.2">
      <c r="A113" s="9" t="str">
        <f t="shared" si="2"/>
        <v>2019_2_Pollos Hermanos_West Albuquerque</v>
      </c>
      <c r="B113" s="12" t="str">
        <f t="shared" si="3"/>
        <v>2019_2</v>
      </c>
      <c r="C113" s="21">
        <v>43514</v>
      </c>
      <c r="D113" s="20" t="s">
        <v>11</v>
      </c>
      <c r="E113" s="22">
        <v>7.92</v>
      </c>
      <c r="F113" s="22">
        <v>2.7719999999999998</v>
      </c>
      <c r="G113" s="22">
        <v>1.98</v>
      </c>
      <c r="H113" s="20">
        <v>2</v>
      </c>
      <c r="I113" s="20">
        <v>3</v>
      </c>
      <c r="J113" s="20">
        <v>0</v>
      </c>
    </row>
    <row r="114" spans="1:10" x14ac:dyDescent="0.2">
      <c r="A114" s="9" t="str">
        <f t="shared" si="2"/>
        <v>2019_2_Pollos Hermanos_Bottom Albuquerque</v>
      </c>
      <c r="B114" s="12" t="str">
        <f t="shared" si="3"/>
        <v>2019_2</v>
      </c>
      <c r="C114" s="21">
        <v>43515</v>
      </c>
      <c r="D114" s="20" t="s">
        <v>13</v>
      </c>
      <c r="E114" s="22">
        <v>12.75</v>
      </c>
      <c r="F114" s="22">
        <v>4.4624999999999995</v>
      </c>
      <c r="G114" s="22">
        <v>6.3750000000000009</v>
      </c>
      <c r="H114" s="20">
        <v>3</v>
      </c>
      <c r="I114" s="20">
        <v>4</v>
      </c>
      <c r="J114" s="20">
        <v>1</v>
      </c>
    </row>
    <row r="115" spans="1:10" x14ac:dyDescent="0.2">
      <c r="A115" s="9" t="str">
        <f t="shared" si="2"/>
        <v>2019_2_Pollos Hermanos_North Albuquerque</v>
      </c>
      <c r="B115" s="12" t="str">
        <f t="shared" si="3"/>
        <v>2019_2</v>
      </c>
      <c r="C115" s="21">
        <v>43515</v>
      </c>
      <c r="D115" s="20" t="s">
        <v>8</v>
      </c>
      <c r="E115" s="22">
        <v>72.459999999999994</v>
      </c>
      <c r="F115" s="22">
        <v>25.360999999999997</v>
      </c>
      <c r="G115" s="22">
        <v>3.6229999999999998</v>
      </c>
      <c r="H115" s="20">
        <v>14</v>
      </c>
      <c r="I115" s="20">
        <v>24</v>
      </c>
      <c r="J115" s="20">
        <v>0</v>
      </c>
    </row>
    <row r="116" spans="1:10" x14ac:dyDescent="0.2">
      <c r="A116" s="9" t="str">
        <f t="shared" si="2"/>
        <v>2019_2_Pollos Hermanos_South Albuquerque</v>
      </c>
      <c r="B116" s="12" t="str">
        <f t="shared" si="3"/>
        <v>2019_2</v>
      </c>
      <c r="C116" s="21">
        <v>43515</v>
      </c>
      <c r="D116" s="20" t="s">
        <v>9</v>
      </c>
      <c r="E116" s="22">
        <v>47.97</v>
      </c>
      <c r="F116" s="22">
        <v>16.789499999999997</v>
      </c>
      <c r="G116" s="22">
        <v>2.3985000000000003</v>
      </c>
      <c r="H116" s="20">
        <v>10</v>
      </c>
      <c r="I116" s="20">
        <v>16</v>
      </c>
      <c r="J116" s="20">
        <v>0</v>
      </c>
    </row>
    <row r="117" spans="1:10" x14ac:dyDescent="0.2">
      <c r="A117" s="9" t="str">
        <f t="shared" si="2"/>
        <v>2019_2_Pollos Hermanos_East Albuquerque</v>
      </c>
      <c r="B117" s="12" t="str">
        <f t="shared" si="3"/>
        <v>2019_2</v>
      </c>
      <c r="C117" s="21">
        <v>43516</v>
      </c>
      <c r="D117" s="20" t="s">
        <v>10</v>
      </c>
      <c r="E117" s="22">
        <v>52.51</v>
      </c>
      <c r="F117" s="22">
        <v>18.378499999999999</v>
      </c>
      <c r="G117" s="22">
        <v>2.6255000000000002</v>
      </c>
      <c r="H117" s="20">
        <v>11</v>
      </c>
      <c r="I117" s="20">
        <v>18</v>
      </c>
      <c r="J117" s="20">
        <v>0</v>
      </c>
    </row>
    <row r="118" spans="1:10" x14ac:dyDescent="0.2">
      <c r="A118" s="9" t="str">
        <f t="shared" si="2"/>
        <v>2019_2_Pollos Hermanos_South Albuquerque</v>
      </c>
      <c r="B118" s="12" t="str">
        <f t="shared" si="3"/>
        <v>2019_2</v>
      </c>
      <c r="C118" s="21">
        <v>43516</v>
      </c>
      <c r="D118" s="20" t="s">
        <v>9</v>
      </c>
      <c r="E118" s="22">
        <v>2.65</v>
      </c>
      <c r="F118" s="22">
        <v>0.92749999999999988</v>
      </c>
      <c r="G118" s="22">
        <v>0.13250000000000001</v>
      </c>
      <c r="H118" s="20">
        <v>1</v>
      </c>
      <c r="I118" s="20">
        <v>1</v>
      </c>
      <c r="J118" s="20">
        <v>0</v>
      </c>
    </row>
    <row r="119" spans="1:10" x14ac:dyDescent="0.2">
      <c r="A119" s="9" t="str">
        <f t="shared" si="2"/>
        <v>2019_2_Pollos Hermanos_West Albuquerque</v>
      </c>
      <c r="B119" s="12" t="str">
        <f t="shared" si="3"/>
        <v>2019_2</v>
      </c>
      <c r="C119" s="21">
        <v>43516</v>
      </c>
      <c r="D119" s="20" t="s">
        <v>11</v>
      </c>
      <c r="E119" s="22">
        <v>7.55</v>
      </c>
      <c r="F119" s="22">
        <v>2.6424999999999996</v>
      </c>
      <c r="G119" s="22">
        <v>1.8875</v>
      </c>
      <c r="H119" s="20">
        <v>2</v>
      </c>
      <c r="I119" s="20">
        <v>3</v>
      </c>
      <c r="J119" s="20">
        <v>0</v>
      </c>
    </row>
    <row r="120" spans="1:10" x14ac:dyDescent="0.2">
      <c r="A120" s="9" t="str">
        <f t="shared" si="2"/>
        <v>2019_2_Pollos Hermanos_Bottom Albuquerque</v>
      </c>
      <c r="B120" s="12" t="str">
        <f t="shared" si="3"/>
        <v>2019_2</v>
      </c>
      <c r="C120" s="21">
        <v>43517</v>
      </c>
      <c r="D120" s="20" t="s">
        <v>13</v>
      </c>
      <c r="E120" s="22">
        <v>164.6</v>
      </c>
      <c r="F120" s="22">
        <v>57.609999999999992</v>
      </c>
      <c r="G120" s="22">
        <v>82.300000000000011</v>
      </c>
      <c r="H120" s="20">
        <v>33</v>
      </c>
      <c r="I120" s="20">
        <v>55</v>
      </c>
      <c r="J120" s="20">
        <v>8</v>
      </c>
    </row>
    <row r="121" spans="1:10" x14ac:dyDescent="0.2">
      <c r="A121" s="9" t="str">
        <f t="shared" si="2"/>
        <v>2019_2_Pollos Hermanos_North Albuquerque</v>
      </c>
      <c r="B121" s="12" t="str">
        <f t="shared" si="3"/>
        <v>2019_2</v>
      </c>
      <c r="C121" s="21">
        <v>43517</v>
      </c>
      <c r="D121" s="20" t="s">
        <v>8</v>
      </c>
      <c r="E121" s="22">
        <v>71.069999999999993</v>
      </c>
      <c r="F121" s="22">
        <v>24.874499999999998</v>
      </c>
      <c r="G121" s="22">
        <v>3.5534999999999997</v>
      </c>
      <c r="H121" s="20">
        <v>14</v>
      </c>
      <c r="I121" s="20">
        <v>24</v>
      </c>
      <c r="J121" s="20">
        <v>0</v>
      </c>
    </row>
    <row r="122" spans="1:10" x14ac:dyDescent="0.2">
      <c r="A122" s="9" t="str">
        <f t="shared" si="2"/>
        <v>2019_2_Pollos Hermanos_South Albuquerque</v>
      </c>
      <c r="B122" s="12" t="str">
        <f t="shared" si="3"/>
        <v>2019_2</v>
      </c>
      <c r="C122" s="21">
        <v>43517</v>
      </c>
      <c r="D122" s="20" t="s">
        <v>9</v>
      </c>
      <c r="E122" s="22">
        <v>18.649999999999999</v>
      </c>
      <c r="F122" s="22">
        <v>6.527499999999999</v>
      </c>
      <c r="G122" s="22">
        <v>0.9325</v>
      </c>
      <c r="H122" s="20">
        <v>4</v>
      </c>
      <c r="I122" s="20">
        <v>6</v>
      </c>
      <c r="J122" s="20">
        <v>0</v>
      </c>
    </row>
    <row r="123" spans="1:10" x14ac:dyDescent="0.2">
      <c r="A123" s="9" t="str">
        <f t="shared" si="2"/>
        <v>2019_2_Pollos Hermanos_West Albuquerque</v>
      </c>
      <c r="B123" s="12" t="str">
        <f t="shared" si="3"/>
        <v>2019_2</v>
      </c>
      <c r="C123" s="21">
        <v>43518</v>
      </c>
      <c r="D123" s="20" t="s">
        <v>11</v>
      </c>
      <c r="E123" s="22">
        <v>5.23</v>
      </c>
      <c r="F123" s="22">
        <v>1.8305</v>
      </c>
      <c r="G123" s="22">
        <v>1.3075000000000001</v>
      </c>
      <c r="H123" s="20">
        <v>1</v>
      </c>
      <c r="I123" s="20">
        <v>2</v>
      </c>
      <c r="J123" s="20">
        <v>0</v>
      </c>
    </row>
    <row r="124" spans="1:10" x14ac:dyDescent="0.2">
      <c r="A124" s="9" t="str">
        <f t="shared" si="2"/>
        <v>2019_2_Pollos Hermanos_Bottom Albuquerque</v>
      </c>
      <c r="B124" s="12" t="str">
        <f t="shared" si="3"/>
        <v>2019_2</v>
      </c>
      <c r="C124" s="21">
        <v>43519</v>
      </c>
      <c r="D124" s="20" t="s">
        <v>13</v>
      </c>
      <c r="E124" s="22">
        <v>16.18</v>
      </c>
      <c r="F124" s="22">
        <v>5.6629999999999994</v>
      </c>
      <c r="G124" s="22">
        <v>8.09</v>
      </c>
      <c r="H124" s="20">
        <v>3</v>
      </c>
      <c r="I124" s="20">
        <v>5</v>
      </c>
      <c r="J124" s="20">
        <v>1</v>
      </c>
    </row>
    <row r="125" spans="1:10" x14ac:dyDescent="0.2">
      <c r="A125" s="9" t="str">
        <f t="shared" si="2"/>
        <v>2019_2_Pollos Hermanos_East Albuquerque</v>
      </c>
      <c r="B125" s="12" t="str">
        <f t="shared" si="3"/>
        <v>2019_2</v>
      </c>
      <c r="C125" s="21">
        <v>43519</v>
      </c>
      <c r="D125" s="20" t="s">
        <v>10</v>
      </c>
      <c r="E125" s="22">
        <v>10.45</v>
      </c>
      <c r="F125" s="22">
        <v>3.6574999999999993</v>
      </c>
      <c r="G125" s="22">
        <v>0.52249999999999996</v>
      </c>
      <c r="H125" s="20">
        <v>2</v>
      </c>
      <c r="I125" s="20">
        <v>3</v>
      </c>
      <c r="J125" s="20">
        <v>0</v>
      </c>
    </row>
    <row r="126" spans="1:10" x14ac:dyDescent="0.2">
      <c r="A126" s="9" t="str">
        <f t="shared" si="2"/>
        <v>2019_2_Pollos Hermanos_North Albuquerque</v>
      </c>
      <c r="B126" s="12" t="str">
        <f t="shared" si="3"/>
        <v>2019_2</v>
      </c>
      <c r="C126" s="21">
        <v>43519</v>
      </c>
      <c r="D126" s="20" t="s">
        <v>8</v>
      </c>
      <c r="E126" s="22">
        <v>82.06</v>
      </c>
      <c r="F126" s="22">
        <v>28.721</v>
      </c>
      <c r="G126" s="22">
        <v>4.1030000000000006</v>
      </c>
      <c r="H126" s="20">
        <v>16</v>
      </c>
      <c r="I126" s="20">
        <v>27</v>
      </c>
      <c r="J126" s="20">
        <v>0</v>
      </c>
    </row>
    <row r="127" spans="1:10" x14ac:dyDescent="0.2">
      <c r="A127" s="9" t="str">
        <f t="shared" si="2"/>
        <v>2019_2_Pollos Hermanos_West Albuquerque</v>
      </c>
      <c r="B127" s="12" t="str">
        <f t="shared" si="3"/>
        <v>2019_2</v>
      </c>
      <c r="C127" s="21">
        <v>43520</v>
      </c>
      <c r="D127" s="20" t="s">
        <v>11</v>
      </c>
      <c r="E127" s="22">
        <v>36.76</v>
      </c>
      <c r="F127" s="22">
        <v>12.865999999999998</v>
      </c>
      <c r="G127" s="22">
        <v>9.1900000000000013</v>
      </c>
      <c r="H127" s="20">
        <v>7</v>
      </c>
      <c r="I127" s="20">
        <v>12</v>
      </c>
      <c r="J127" s="20">
        <v>0</v>
      </c>
    </row>
    <row r="128" spans="1:10" x14ac:dyDescent="0.2">
      <c r="A128" s="9" t="str">
        <f t="shared" si="2"/>
        <v>2019_2_Pollos Hermanos_Bottom Albuquerque</v>
      </c>
      <c r="B128" s="12" t="str">
        <f t="shared" si="3"/>
        <v>2019_2</v>
      </c>
      <c r="C128" s="21">
        <v>43521</v>
      </c>
      <c r="D128" s="20" t="s">
        <v>13</v>
      </c>
      <c r="E128" s="22">
        <v>155.4</v>
      </c>
      <c r="F128" s="22">
        <v>54.39</v>
      </c>
      <c r="G128" s="22">
        <v>77.7</v>
      </c>
      <c r="H128" s="20">
        <v>31</v>
      </c>
      <c r="I128" s="20">
        <v>52</v>
      </c>
      <c r="J128" s="20">
        <v>8</v>
      </c>
    </row>
    <row r="129" spans="1:10" x14ac:dyDescent="0.2">
      <c r="A129" s="9" t="str">
        <f t="shared" si="2"/>
        <v>2019_2_Pollos Hermanos_North Albuquerque</v>
      </c>
      <c r="B129" s="12" t="str">
        <f t="shared" si="3"/>
        <v>2019_2</v>
      </c>
      <c r="C129" s="21">
        <v>43521</v>
      </c>
      <c r="D129" s="20" t="s">
        <v>8</v>
      </c>
      <c r="E129" s="22">
        <v>13.44</v>
      </c>
      <c r="F129" s="22">
        <v>4.7039999999999997</v>
      </c>
      <c r="G129" s="22">
        <v>0.67200000000000004</v>
      </c>
      <c r="H129" s="20">
        <v>3</v>
      </c>
      <c r="I129" s="20">
        <v>4</v>
      </c>
      <c r="J129" s="20">
        <v>0</v>
      </c>
    </row>
    <row r="130" spans="1:10" x14ac:dyDescent="0.2">
      <c r="A130" s="9" t="str">
        <f t="shared" ref="A130:A193" si="4">CONCATENATE(B130,"_",D130)</f>
        <v>2019_2_Pollos Hermanos_East Albuquerque</v>
      </c>
      <c r="B130" s="12" t="str">
        <f t="shared" ref="B130:B193" si="5">CONCATENATE(YEAR(C130),"_",MONTH(C130))</f>
        <v>2019_2</v>
      </c>
      <c r="C130" s="21">
        <v>43522</v>
      </c>
      <c r="D130" s="20" t="s">
        <v>10</v>
      </c>
      <c r="E130" s="22">
        <v>34.9</v>
      </c>
      <c r="F130" s="22">
        <v>12.214999999999998</v>
      </c>
      <c r="G130" s="22">
        <v>1.7450000000000001</v>
      </c>
      <c r="H130" s="20">
        <v>7</v>
      </c>
      <c r="I130" s="20">
        <v>12</v>
      </c>
      <c r="J130" s="20">
        <v>0</v>
      </c>
    </row>
    <row r="131" spans="1:10" x14ac:dyDescent="0.2">
      <c r="A131" s="9" t="str">
        <f t="shared" si="4"/>
        <v>2019_2_Pollos Hermanos_West Albuquerque</v>
      </c>
      <c r="B131" s="12" t="str">
        <f t="shared" si="5"/>
        <v>2019_2</v>
      </c>
      <c r="C131" s="21">
        <v>43522</v>
      </c>
      <c r="D131" s="20" t="s">
        <v>11</v>
      </c>
      <c r="E131" s="22">
        <v>97.83</v>
      </c>
      <c r="F131" s="22">
        <v>34.240499999999997</v>
      </c>
      <c r="G131" s="22">
        <v>24.457500000000003</v>
      </c>
      <c r="H131" s="20">
        <v>20</v>
      </c>
      <c r="I131" s="20">
        <v>33</v>
      </c>
      <c r="J131" s="20">
        <v>0</v>
      </c>
    </row>
    <row r="132" spans="1:10" x14ac:dyDescent="0.2">
      <c r="A132" s="9" t="str">
        <f t="shared" si="4"/>
        <v>2019_2_Pollos Hermanos_West Albuquerque</v>
      </c>
      <c r="B132" s="12" t="str">
        <f t="shared" si="5"/>
        <v>2019_2</v>
      </c>
      <c r="C132" s="21">
        <v>43522</v>
      </c>
      <c r="D132" s="20" t="s">
        <v>11</v>
      </c>
      <c r="E132" s="22">
        <v>306.3</v>
      </c>
      <c r="F132" s="22">
        <v>107.205</v>
      </c>
      <c r="G132" s="22">
        <v>76.575000000000003</v>
      </c>
      <c r="H132" s="20">
        <v>61</v>
      </c>
      <c r="I132" s="20">
        <v>102</v>
      </c>
      <c r="J132" s="20">
        <v>0</v>
      </c>
    </row>
    <row r="133" spans="1:10" x14ac:dyDescent="0.2">
      <c r="A133" s="9" t="str">
        <f t="shared" si="4"/>
        <v>2019_2_Pollos Hermanos_Bottom Albuquerque</v>
      </c>
      <c r="B133" s="12" t="str">
        <f t="shared" si="5"/>
        <v>2019_2</v>
      </c>
      <c r="C133" s="21">
        <v>43523</v>
      </c>
      <c r="D133" s="20" t="s">
        <v>13</v>
      </c>
      <c r="E133" s="22">
        <v>679.6</v>
      </c>
      <c r="F133" s="22">
        <v>237.85999999999999</v>
      </c>
      <c r="G133" s="22">
        <v>339.80000000000007</v>
      </c>
      <c r="H133" s="20">
        <v>136</v>
      </c>
      <c r="I133" s="20">
        <v>227</v>
      </c>
      <c r="J133" s="20">
        <v>34</v>
      </c>
    </row>
    <row r="134" spans="1:10" x14ac:dyDescent="0.2">
      <c r="A134" s="9" t="str">
        <f t="shared" si="4"/>
        <v>2019_2_Pollos Hermanos_North Albuquerque</v>
      </c>
      <c r="B134" s="12" t="str">
        <f t="shared" si="5"/>
        <v>2019_2</v>
      </c>
      <c r="C134" s="21">
        <v>43523</v>
      </c>
      <c r="D134" s="20" t="s">
        <v>8</v>
      </c>
      <c r="E134" s="22">
        <v>81.760000000000005</v>
      </c>
      <c r="F134" s="22">
        <v>28.616</v>
      </c>
      <c r="G134" s="22">
        <v>4.0880000000000001</v>
      </c>
      <c r="H134" s="20">
        <v>16</v>
      </c>
      <c r="I134" s="20">
        <v>27</v>
      </c>
      <c r="J134" s="20">
        <v>0</v>
      </c>
    </row>
    <row r="135" spans="1:10" x14ac:dyDescent="0.2">
      <c r="A135" s="9" t="str">
        <f t="shared" si="4"/>
        <v>2019_2_Pollos Hermanos_West Albuquerque</v>
      </c>
      <c r="B135" s="12" t="str">
        <f t="shared" si="5"/>
        <v>2019_2</v>
      </c>
      <c r="C135" s="21">
        <v>43524</v>
      </c>
      <c r="D135" s="20" t="s">
        <v>11</v>
      </c>
      <c r="E135" s="22">
        <v>77.87</v>
      </c>
      <c r="F135" s="22">
        <v>27.2545</v>
      </c>
      <c r="G135" s="22">
        <v>19.467500000000001</v>
      </c>
      <c r="H135" s="20">
        <v>16</v>
      </c>
      <c r="I135" s="20">
        <v>26</v>
      </c>
      <c r="J135" s="20">
        <v>0</v>
      </c>
    </row>
    <row r="136" spans="1:10" x14ac:dyDescent="0.2">
      <c r="A136" s="9" t="str">
        <f t="shared" si="4"/>
        <v>2019_2_Pollos Hermanos_West Albuquerque</v>
      </c>
      <c r="B136" s="12" t="str">
        <f t="shared" si="5"/>
        <v>2019_2</v>
      </c>
      <c r="C136" s="21">
        <v>43524</v>
      </c>
      <c r="D136" s="20" t="s">
        <v>11</v>
      </c>
      <c r="E136" s="22">
        <v>390.35</v>
      </c>
      <c r="F136" s="22">
        <v>136.6225</v>
      </c>
      <c r="G136" s="22">
        <v>97.587500000000006</v>
      </c>
      <c r="H136" s="20">
        <v>78</v>
      </c>
      <c r="I136" s="20">
        <v>130</v>
      </c>
      <c r="J136" s="20">
        <v>0</v>
      </c>
    </row>
    <row r="137" spans="1:10" x14ac:dyDescent="0.2">
      <c r="A137" s="9" t="str">
        <f t="shared" si="4"/>
        <v>2019_3_Pollos Hermanos_Bottom Albuquerque</v>
      </c>
      <c r="B137" s="12" t="str">
        <f t="shared" si="5"/>
        <v>2019_3</v>
      </c>
      <c r="C137" s="21">
        <v>43525</v>
      </c>
      <c r="D137" s="20" t="s">
        <v>13</v>
      </c>
      <c r="E137" s="22">
        <v>43.38</v>
      </c>
      <c r="F137" s="22">
        <v>15.183</v>
      </c>
      <c r="G137" s="22">
        <v>21.69</v>
      </c>
      <c r="H137" s="20">
        <v>9</v>
      </c>
      <c r="I137" s="20">
        <v>14</v>
      </c>
      <c r="J137" s="20">
        <v>2</v>
      </c>
    </row>
    <row r="138" spans="1:10" x14ac:dyDescent="0.2">
      <c r="A138" s="9" t="str">
        <f t="shared" si="4"/>
        <v>2019_3_Pollos Hermanos_East Albuquerque</v>
      </c>
      <c r="B138" s="12" t="str">
        <f t="shared" si="5"/>
        <v>2019_3</v>
      </c>
      <c r="C138" s="21">
        <v>43525</v>
      </c>
      <c r="D138" s="20" t="s">
        <v>10</v>
      </c>
      <c r="E138" s="22">
        <v>18.79</v>
      </c>
      <c r="F138" s="22">
        <v>6.5764999999999993</v>
      </c>
      <c r="G138" s="22">
        <v>0.9395</v>
      </c>
      <c r="H138" s="20">
        <v>4</v>
      </c>
      <c r="I138" s="20">
        <v>6</v>
      </c>
      <c r="J138" s="20">
        <v>0</v>
      </c>
    </row>
    <row r="139" spans="1:10" x14ac:dyDescent="0.2">
      <c r="A139" s="9" t="str">
        <f t="shared" si="4"/>
        <v>2019_3_Pollos Hermanos_North Albuquerque</v>
      </c>
      <c r="B139" s="12" t="str">
        <f t="shared" si="5"/>
        <v>2019_3</v>
      </c>
      <c r="C139" s="21">
        <v>43525</v>
      </c>
      <c r="D139" s="20" t="s">
        <v>8</v>
      </c>
      <c r="E139" s="22">
        <v>57.31</v>
      </c>
      <c r="F139" s="22">
        <v>20.058499999999999</v>
      </c>
      <c r="G139" s="22">
        <v>2.8655000000000004</v>
      </c>
      <c r="H139" s="20">
        <v>11</v>
      </c>
      <c r="I139" s="20">
        <v>19</v>
      </c>
      <c r="J139" s="20">
        <v>0</v>
      </c>
    </row>
    <row r="140" spans="1:10" x14ac:dyDescent="0.2">
      <c r="A140" s="9" t="str">
        <f t="shared" si="4"/>
        <v>2019_3_Pollos Hermanos_West Albuquerque</v>
      </c>
      <c r="B140" s="12" t="str">
        <f t="shared" si="5"/>
        <v>2019_3</v>
      </c>
      <c r="C140" s="21">
        <v>43526</v>
      </c>
      <c r="D140" s="20" t="s">
        <v>11</v>
      </c>
      <c r="E140" s="22">
        <v>47.68</v>
      </c>
      <c r="F140" s="22">
        <v>16.687999999999999</v>
      </c>
      <c r="G140" s="22">
        <v>11.92</v>
      </c>
      <c r="H140" s="20">
        <v>10</v>
      </c>
      <c r="I140" s="20">
        <v>16</v>
      </c>
      <c r="J140" s="20">
        <v>0</v>
      </c>
    </row>
    <row r="141" spans="1:10" x14ac:dyDescent="0.2">
      <c r="A141" s="9" t="str">
        <f t="shared" si="4"/>
        <v>2019_3_Pollos Hermanos_West Albuquerque</v>
      </c>
      <c r="B141" s="12" t="str">
        <f t="shared" si="5"/>
        <v>2019_3</v>
      </c>
      <c r="C141" s="21">
        <v>43526</v>
      </c>
      <c r="D141" s="20" t="s">
        <v>11</v>
      </c>
      <c r="E141" s="22">
        <v>181.94</v>
      </c>
      <c r="F141" s="22">
        <v>63.678999999999995</v>
      </c>
      <c r="G141" s="22">
        <v>45.484999999999999</v>
      </c>
      <c r="H141" s="20">
        <v>36</v>
      </c>
      <c r="I141" s="20">
        <v>61</v>
      </c>
      <c r="J141" s="20">
        <v>0</v>
      </c>
    </row>
    <row r="142" spans="1:10" x14ac:dyDescent="0.2">
      <c r="A142" s="9" t="str">
        <f t="shared" si="4"/>
        <v>2019_3_Pollos Hermanos_Bottom Albuquerque</v>
      </c>
      <c r="B142" s="12" t="str">
        <f t="shared" si="5"/>
        <v>2019_3</v>
      </c>
      <c r="C142" s="21">
        <v>43527</v>
      </c>
      <c r="D142" s="20" t="s">
        <v>13</v>
      </c>
      <c r="E142" s="22">
        <v>349.18</v>
      </c>
      <c r="F142" s="22">
        <v>122.21299999999999</v>
      </c>
      <c r="G142" s="22">
        <v>174.59</v>
      </c>
      <c r="H142" s="20">
        <v>70</v>
      </c>
      <c r="I142" s="20">
        <v>116</v>
      </c>
      <c r="J142" s="20">
        <v>17</v>
      </c>
    </row>
    <row r="143" spans="1:10" x14ac:dyDescent="0.2">
      <c r="A143" s="9" t="str">
        <f t="shared" si="4"/>
        <v>2019_3_Pollos Hermanos_Middle Albuquerque</v>
      </c>
      <c r="B143" s="12" t="str">
        <f t="shared" si="5"/>
        <v>2019_3</v>
      </c>
      <c r="C143" s="21">
        <v>43527</v>
      </c>
      <c r="D143" s="20" t="s">
        <v>12</v>
      </c>
      <c r="E143" s="22">
        <v>70.91</v>
      </c>
      <c r="F143" s="22">
        <v>24.818499999999997</v>
      </c>
      <c r="G143" s="22">
        <v>3.5455000000000001</v>
      </c>
      <c r="H143" s="20">
        <v>14</v>
      </c>
      <c r="I143" s="20">
        <v>24</v>
      </c>
      <c r="J143" s="20">
        <v>0</v>
      </c>
    </row>
    <row r="144" spans="1:10" x14ac:dyDescent="0.2">
      <c r="A144" s="9" t="str">
        <f t="shared" si="4"/>
        <v>2019_3_Pollos Hermanos_North Albuquerque</v>
      </c>
      <c r="B144" s="12" t="str">
        <f t="shared" si="5"/>
        <v>2019_3</v>
      </c>
      <c r="C144" s="21">
        <v>43527</v>
      </c>
      <c r="D144" s="20" t="s">
        <v>8</v>
      </c>
      <c r="E144" s="22">
        <v>25.49</v>
      </c>
      <c r="F144" s="22">
        <v>8.9214999999999982</v>
      </c>
      <c r="G144" s="22">
        <v>1.2745</v>
      </c>
      <c r="H144" s="20">
        <v>5</v>
      </c>
      <c r="I144" s="20">
        <v>8</v>
      </c>
      <c r="J144" s="20">
        <v>0</v>
      </c>
    </row>
    <row r="145" spans="1:10" x14ac:dyDescent="0.2">
      <c r="A145" s="9" t="str">
        <f t="shared" si="4"/>
        <v>2019_3_Pollos Hermanos_West Albuquerque</v>
      </c>
      <c r="B145" s="12" t="str">
        <f t="shared" si="5"/>
        <v>2019_3</v>
      </c>
      <c r="C145" s="21">
        <v>43527</v>
      </c>
      <c r="D145" s="20" t="s">
        <v>11</v>
      </c>
      <c r="E145" s="22">
        <v>17.170000000000002</v>
      </c>
      <c r="F145" s="22">
        <v>6.0095000000000001</v>
      </c>
      <c r="G145" s="22">
        <v>4.2925000000000004</v>
      </c>
      <c r="H145" s="20">
        <v>3</v>
      </c>
      <c r="I145" s="20">
        <v>6</v>
      </c>
      <c r="J145" s="20">
        <v>0</v>
      </c>
    </row>
    <row r="146" spans="1:10" x14ac:dyDescent="0.2">
      <c r="A146" s="9" t="str">
        <f t="shared" si="4"/>
        <v>2019_3_Pollos Hermanos_East Albuquerque</v>
      </c>
      <c r="B146" s="12" t="str">
        <f t="shared" si="5"/>
        <v>2019_3</v>
      </c>
      <c r="C146" s="21">
        <v>43528</v>
      </c>
      <c r="D146" s="20" t="s">
        <v>10</v>
      </c>
      <c r="E146" s="22">
        <v>86.78</v>
      </c>
      <c r="F146" s="22">
        <v>30.372999999999998</v>
      </c>
      <c r="G146" s="22">
        <v>4.3390000000000004</v>
      </c>
      <c r="H146" s="20">
        <v>17</v>
      </c>
      <c r="I146" s="20">
        <v>29</v>
      </c>
      <c r="J146" s="20">
        <v>0</v>
      </c>
    </row>
    <row r="147" spans="1:10" x14ac:dyDescent="0.2">
      <c r="A147" s="9" t="str">
        <f t="shared" si="4"/>
        <v>2019_3_Pollos Hermanos_Middle Albuquerque</v>
      </c>
      <c r="B147" s="12" t="str">
        <f t="shared" si="5"/>
        <v>2019_3</v>
      </c>
      <c r="C147" s="21">
        <v>43528</v>
      </c>
      <c r="D147" s="20" t="s">
        <v>12</v>
      </c>
      <c r="E147" s="22">
        <v>16.489999999999998</v>
      </c>
      <c r="F147" s="22">
        <v>5.7714999999999987</v>
      </c>
      <c r="G147" s="22">
        <v>0.82450000000000001</v>
      </c>
      <c r="H147" s="20">
        <v>3</v>
      </c>
      <c r="I147" s="20">
        <v>5</v>
      </c>
      <c r="J147" s="20">
        <v>0</v>
      </c>
    </row>
    <row r="148" spans="1:10" x14ac:dyDescent="0.2">
      <c r="A148" s="9" t="str">
        <f t="shared" si="4"/>
        <v>2019_3_Pollos Hermanos_West Albuquerque</v>
      </c>
      <c r="B148" s="12" t="str">
        <f t="shared" si="5"/>
        <v>2019_3</v>
      </c>
      <c r="C148" s="21">
        <v>43528</v>
      </c>
      <c r="D148" s="20" t="s">
        <v>11</v>
      </c>
      <c r="E148" s="22">
        <v>8.74</v>
      </c>
      <c r="F148" s="22">
        <v>3.0589999999999997</v>
      </c>
      <c r="G148" s="22">
        <v>2.1850000000000005</v>
      </c>
      <c r="H148" s="20">
        <v>2</v>
      </c>
      <c r="I148" s="20">
        <v>3</v>
      </c>
      <c r="J148" s="20">
        <v>0</v>
      </c>
    </row>
    <row r="149" spans="1:10" x14ac:dyDescent="0.2">
      <c r="A149" s="9" t="str">
        <f t="shared" si="4"/>
        <v>2019_3_Pollos Hermanos_West Albuquerque</v>
      </c>
      <c r="B149" s="12" t="str">
        <f t="shared" si="5"/>
        <v>2019_3</v>
      </c>
      <c r="C149" s="21">
        <v>43528</v>
      </c>
      <c r="D149" s="20" t="s">
        <v>11</v>
      </c>
      <c r="E149" s="22">
        <v>469.31</v>
      </c>
      <c r="F149" s="22">
        <v>164.2585</v>
      </c>
      <c r="G149" s="22">
        <v>117.32750000000001</v>
      </c>
      <c r="H149" s="20">
        <v>94</v>
      </c>
      <c r="I149" s="20">
        <v>156</v>
      </c>
      <c r="J149" s="20">
        <v>0</v>
      </c>
    </row>
    <row r="150" spans="1:10" x14ac:dyDescent="0.2">
      <c r="A150" s="9" t="str">
        <f t="shared" si="4"/>
        <v>2019_3_Pollos Hermanos_Bottom Albuquerque</v>
      </c>
      <c r="B150" s="12" t="str">
        <f t="shared" si="5"/>
        <v>2019_3</v>
      </c>
      <c r="C150" s="21">
        <v>43529</v>
      </c>
      <c r="D150" s="20" t="s">
        <v>13</v>
      </c>
      <c r="E150" s="22">
        <v>7.75</v>
      </c>
      <c r="F150" s="22">
        <v>2.7124999999999999</v>
      </c>
      <c r="G150" s="22">
        <v>3.875</v>
      </c>
      <c r="H150" s="20">
        <v>2</v>
      </c>
      <c r="I150" s="20">
        <v>3</v>
      </c>
      <c r="J150" s="20">
        <v>0</v>
      </c>
    </row>
    <row r="151" spans="1:10" x14ac:dyDescent="0.2">
      <c r="A151" s="9" t="str">
        <f t="shared" si="4"/>
        <v>2019_3_Pollos Hermanos_Middle Albuquerque</v>
      </c>
      <c r="B151" s="12" t="str">
        <f t="shared" si="5"/>
        <v>2019_3</v>
      </c>
      <c r="C151" s="21">
        <v>43529</v>
      </c>
      <c r="D151" s="20" t="s">
        <v>12</v>
      </c>
      <c r="E151" s="22">
        <v>59.65</v>
      </c>
      <c r="F151" s="22">
        <v>20.877499999999998</v>
      </c>
      <c r="G151" s="22">
        <v>2.9824999999999999</v>
      </c>
      <c r="H151" s="20">
        <v>12</v>
      </c>
      <c r="I151" s="20">
        <v>20</v>
      </c>
      <c r="J151" s="20">
        <v>0</v>
      </c>
    </row>
    <row r="152" spans="1:10" x14ac:dyDescent="0.2">
      <c r="A152" s="9" t="str">
        <f t="shared" si="4"/>
        <v>2019_3_Pollos Hermanos_North Albuquerque</v>
      </c>
      <c r="B152" s="12" t="str">
        <f t="shared" si="5"/>
        <v>2019_3</v>
      </c>
      <c r="C152" s="21">
        <v>43529</v>
      </c>
      <c r="D152" s="20" t="s">
        <v>8</v>
      </c>
      <c r="E152" s="22">
        <v>56.91</v>
      </c>
      <c r="F152" s="22">
        <v>19.918499999999998</v>
      </c>
      <c r="G152" s="22">
        <v>2.8454999999999999</v>
      </c>
      <c r="H152" s="20">
        <v>11</v>
      </c>
      <c r="I152" s="20">
        <v>19</v>
      </c>
      <c r="J152" s="20">
        <v>0</v>
      </c>
    </row>
    <row r="153" spans="1:10" x14ac:dyDescent="0.2">
      <c r="A153" s="9" t="str">
        <f t="shared" si="4"/>
        <v>2019_3_Pollos Hermanos_West Albuquerque</v>
      </c>
      <c r="B153" s="12" t="str">
        <f t="shared" si="5"/>
        <v>2019_3</v>
      </c>
      <c r="C153" s="21">
        <v>43529</v>
      </c>
      <c r="D153" s="20" t="s">
        <v>11</v>
      </c>
      <c r="E153" s="22">
        <v>38.14</v>
      </c>
      <c r="F153" s="22">
        <v>13.349</v>
      </c>
      <c r="G153" s="22">
        <v>9.5350000000000001</v>
      </c>
      <c r="H153" s="20">
        <v>8</v>
      </c>
      <c r="I153" s="20">
        <v>13</v>
      </c>
      <c r="J153" s="20">
        <v>0</v>
      </c>
    </row>
    <row r="154" spans="1:10" x14ac:dyDescent="0.2">
      <c r="A154" s="9" t="str">
        <f t="shared" si="4"/>
        <v>2019_3_Pollos Hermanos_Middle Albuquerque</v>
      </c>
      <c r="B154" s="12" t="str">
        <f t="shared" si="5"/>
        <v>2019_3</v>
      </c>
      <c r="C154" s="21">
        <v>43530</v>
      </c>
      <c r="D154" s="20" t="s">
        <v>12</v>
      </c>
      <c r="E154" s="22">
        <v>79.349999999999994</v>
      </c>
      <c r="F154" s="22">
        <v>27.772499999999997</v>
      </c>
      <c r="G154" s="22">
        <v>3.9674999999999998</v>
      </c>
      <c r="H154" s="20">
        <v>16</v>
      </c>
      <c r="I154" s="20">
        <v>26</v>
      </c>
      <c r="J154" s="20">
        <v>0</v>
      </c>
    </row>
    <row r="155" spans="1:10" x14ac:dyDescent="0.2">
      <c r="A155" s="9" t="str">
        <f t="shared" si="4"/>
        <v>2019_3_Pollos Hermanos_West Albuquerque</v>
      </c>
      <c r="B155" s="12" t="str">
        <f t="shared" si="5"/>
        <v>2019_3</v>
      </c>
      <c r="C155" s="21">
        <v>43530</v>
      </c>
      <c r="D155" s="20" t="s">
        <v>11</v>
      </c>
      <c r="E155" s="22">
        <v>43.9</v>
      </c>
      <c r="F155" s="22">
        <v>15.364999999999998</v>
      </c>
      <c r="G155" s="22">
        <v>10.975</v>
      </c>
      <c r="H155" s="20">
        <v>9</v>
      </c>
      <c r="I155" s="20">
        <v>15</v>
      </c>
      <c r="J155" s="20">
        <v>0</v>
      </c>
    </row>
    <row r="156" spans="1:10" x14ac:dyDescent="0.2">
      <c r="A156" s="9" t="str">
        <f t="shared" si="4"/>
        <v>2019_3_Pollos Hermanos_West Albuquerque</v>
      </c>
      <c r="B156" s="12" t="str">
        <f t="shared" si="5"/>
        <v>2019_3</v>
      </c>
      <c r="C156" s="21">
        <v>43530</v>
      </c>
      <c r="D156" s="20" t="s">
        <v>11</v>
      </c>
      <c r="E156" s="22">
        <v>209.53</v>
      </c>
      <c r="F156" s="22">
        <v>73.335499999999996</v>
      </c>
      <c r="G156" s="22">
        <v>52.382500000000007</v>
      </c>
      <c r="H156" s="20">
        <v>42</v>
      </c>
      <c r="I156" s="20">
        <v>70</v>
      </c>
      <c r="J156" s="20">
        <v>0</v>
      </c>
    </row>
    <row r="157" spans="1:10" x14ac:dyDescent="0.2">
      <c r="A157" s="9" t="str">
        <f t="shared" si="4"/>
        <v>2019_3_Pollos Hermanos_Bottom Albuquerque</v>
      </c>
      <c r="B157" s="12" t="str">
        <f t="shared" si="5"/>
        <v>2019_3</v>
      </c>
      <c r="C157" s="21">
        <v>43531</v>
      </c>
      <c r="D157" s="20" t="s">
        <v>13</v>
      </c>
      <c r="E157" s="22">
        <v>629.91</v>
      </c>
      <c r="F157" s="22">
        <v>220.46849999999998</v>
      </c>
      <c r="G157" s="22">
        <v>314.95499999999998</v>
      </c>
      <c r="H157" s="20">
        <v>126</v>
      </c>
      <c r="I157" s="20">
        <v>210</v>
      </c>
      <c r="J157" s="20">
        <v>31</v>
      </c>
    </row>
    <row r="158" spans="1:10" x14ac:dyDescent="0.2">
      <c r="A158" s="9" t="str">
        <f t="shared" si="4"/>
        <v>2019_3_Pollos Hermanos_East Albuquerque</v>
      </c>
      <c r="B158" s="12" t="str">
        <f t="shared" si="5"/>
        <v>2019_3</v>
      </c>
      <c r="C158" s="21">
        <v>43531</v>
      </c>
      <c r="D158" s="20" t="s">
        <v>10</v>
      </c>
      <c r="E158" s="22">
        <v>11.32</v>
      </c>
      <c r="F158" s="22">
        <v>3.9619999999999997</v>
      </c>
      <c r="G158" s="22">
        <v>0.56600000000000006</v>
      </c>
      <c r="H158" s="20">
        <v>2</v>
      </c>
      <c r="I158" s="20">
        <v>4</v>
      </c>
      <c r="J158" s="20">
        <v>0</v>
      </c>
    </row>
    <row r="159" spans="1:10" x14ac:dyDescent="0.2">
      <c r="A159" s="9" t="str">
        <f t="shared" si="4"/>
        <v>2019_3_Pollos Hermanos_Middle Albuquerque</v>
      </c>
      <c r="B159" s="12" t="str">
        <f t="shared" si="5"/>
        <v>2019_3</v>
      </c>
      <c r="C159" s="21">
        <v>43531</v>
      </c>
      <c r="D159" s="20" t="s">
        <v>12</v>
      </c>
      <c r="E159" s="22">
        <v>33.29</v>
      </c>
      <c r="F159" s="22">
        <v>11.651499999999999</v>
      </c>
      <c r="G159" s="22">
        <v>1.6645000000000001</v>
      </c>
      <c r="H159" s="20">
        <v>7</v>
      </c>
      <c r="I159" s="20">
        <v>11</v>
      </c>
      <c r="J159" s="20">
        <v>0</v>
      </c>
    </row>
    <row r="160" spans="1:10" x14ac:dyDescent="0.2">
      <c r="A160" s="9" t="str">
        <f t="shared" si="4"/>
        <v>2019_3_Pollos Hermanos_North Albuquerque</v>
      </c>
      <c r="B160" s="12" t="str">
        <f t="shared" si="5"/>
        <v>2019_3</v>
      </c>
      <c r="C160" s="21">
        <v>43531</v>
      </c>
      <c r="D160" s="20" t="s">
        <v>8</v>
      </c>
      <c r="E160" s="22">
        <v>56.88</v>
      </c>
      <c r="F160" s="22">
        <v>19.908000000000001</v>
      </c>
      <c r="G160" s="22">
        <v>2.8440000000000003</v>
      </c>
      <c r="H160" s="20">
        <v>11</v>
      </c>
      <c r="I160" s="20">
        <v>19</v>
      </c>
      <c r="J160" s="20">
        <v>0</v>
      </c>
    </row>
    <row r="161" spans="1:10" x14ac:dyDescent="0.2">
      <c r="A161" s="9" t="str">
        <f t="shared" si="4"/>
        <v>2019_3_Pollos Hermanos_West Albuquerque</v>
      </c>
      <c r="B161" s="12" t="str">
        <f t="shared" si="5"/>
        <v>2019_3</v>
      </c>
      <c r="C161" s="21">
        <v>43531</v>
      </c>
      <c r="D161" s="20" t="s">
        <v>11</v>
      </c>
      <c r="E161" s="22">
        <v>16.23</v>
      </c>
      <c r="F161" s="22">
        <v>5.6804999999999994</v>
      </c>
      <c r="G161" s="22">
        <v>4.057500000000001</v>
      </c>
      <c r="H161" s="20">
        <v>3</v>
      </c>
      <c r="I161" s="20">
        <v>5</v>
      </c>
      <c r="J161" s="20">
        <v>0</v>
      </c>
    </row>
    <row r="162" spans="1:10" x14ac:dyDescent="0.2">
      <c r="A162" s="9" t="str">
        <f t="shared" si="4"/>
        <v>2019_3_Pollos Hermanos_Middle Albuquerque</v>
      </c>
      <c r="B162" s="12" t="str">
        <f t="shared" si="5"/>
        <v>2019_3</v>
      </c>
      <c r="C162" s="21">
        <v>43532</v>
      </c>
      <c r="D162" s="20" t="s">
        <v>12</v>
      </c>
      <c r="E162" s="22">
        <v>54.15</v>
      </c>
      <c r="F162" s="22">
        <v>18.952499999999997</v>
      </c>
      <c r="G162" s="22">
        <v>2.7075</v>
      </c>
      <c r="H162" s="20">
        <v>11</v>
      </c>
      <c r="I162" s="20">
        <v>18</v>
      </c>
      <c r="J162" s="20">
        <v>0</v>
      </c>
    </row>
    <row r="163" spans="1:10" x14ac:dyDescent="0.2">
      <c r="A163" s="9" t="str">
        <f t="shared" si="4"/>
        <v>2019_3_Pollos Hermanos_West Albuquerque</v>
      </c>
      <c r="B163" s="12" t="str">
        <f t="shared" si="5"/>
        <v>2019_3</v>
      </c>
      <c r="C163" s="21">
        <v>43532</v>
      </c>
      <c r="D163" s="20" t="s">
        <v>11</v>
      </c>
      <c r="E163" s="22">
        <v>2.12</v>
      </c>
      <c r="F163" s="22">
        <v>0.74199999999999999</v>
      </c>
      <c r="G163" s="22">
        <v>0.53</v>
      </c>
      <c r="H163" s="20">
        <v>0</v>
      </c>
      <c r="I163" s="20">
        <v>1</v>
      </c>
      <c r="J163" s="20">
        <v>0</v>
      </c>
    </row>
    <row r="164" spans="1:10" x14ac:dyDescent="0.2">
      <c r="A164" s="9" t="str">
        <f t="shared" si="4"/>
        <v>2019_3_Pollos Hermanos_West Albuquerque</v>
      </c>
      <c r="B164" s="12" t="str">
        <f t="shared" si="5"/>
        <v>2019_3</v>
      </c>
      <c r="C164" s="21">
        <v>43532</v>
      </c>
      <c r="D164" s="20" t="s">
        <v>11</v>
      </c>
      <c r="E164" s="22">
        <v>601.32000000000005</v>
      </c>
      <c r="F164" s="22">
        <v>210.46200000000002</v>
      </c>
      <c r="G164" s="22">
        <v>150.33000000000001</v>
      </c>
      <c r="H164" s="20">
        <v>120</v>
      </c>
      <c r="I164" s="20">
        <v>200</v>
      </c>
      <c r="J164" s="20">
        <v>0</v>
      </c>
    </row>
    <row r="165" spans="1:10" x14ac:dyDescent="0.2">
      <c r="A165" s="9" t="str">
        <f t="shared" si="4"/>
        <v>2019_3_Pollos Hermanos_Bottom Albuquerque</v>
      </c>
      <c r="B165" s="12" t="str">
        <f t="shared" si="5"/>
        <v>2019_3</v>
      </c>
      <c r="C165" s="21">
        <v>43533</v>
      </c>
      <c r="D165" s="20" t="s">
        <v>13</v>
      </c>
      <c r="E165" s="22">
        <v>605.69000000000005</v>
      </c>
      <c r="F165" s="22">
        <v>211.9915</v>
      </c>
      <c r="G165" s="22">
        <v>302.84500000000003</v>
      </c>
      <c r="H165" s="20">
        <v>121</v>
      </c>
      <c r="I165" s="20">
        <v>202</v>
      </c>
      <c r="J165" s="20">
        <v>30</v>
      </c>
    </row>
    <row r="166" spans="1:10" x14ac:dyDescent="0.2">
      <c r="A166" s="9" t="str">
        <f t="shared" si="4"/>
        <v>2019_3_Pollos Hermanos_Middle Albuquerque</v>
      </c>
      <c r="B166" s="12" t="str">
        <f t="shared" si="5"/>
        <v>2019_3</v>
      </c>
      <c r="C166" s="21">
        <v>43533</v>
      </c>
      <c r="D166" s="20" t="s">
        <v>12</v>
      </c>
      <c r="E166" s="22">
        <v>15.97</v>
      </c>
      <c r="F166" s="22">
        <v>5.5895000000000001</v>
      </c>
      <c r="G166" s="22">
        <v>0.7985000000000001</v>
      </c>
      <c r="H166" s="20">
        <v>3</v>
      </c>
      <c r="I166" s="20">
        <v>5</v>
      </c>
      <c r="J166" s="20">
        <v>0</v>
      </c>
    </row>
    <row r="167" spans="1:10" x14ac:dyDescent="0.2">
      <c r="A167" s="9" t="str">
        <f t="shared" si="4"/>
        <v>2019_3_Pollos Hermanos_North Albuquerque</v>
      </c>
      <c r="B167" s="12" t="str">
        <f t="shared" si="5"/>
        <v>2019_3</v>
      </c>
      <c r="C167" s="21">
        <v>43533</v>
      </c>
      <c r="D167" s="20" t="s">
        <v>8</v>
      </c>
      <c r="E167" s="22">
        <v>92.06</v>
      </c>
      <c r="F167" s="22">
        <v>32.220999999999997</v>
      </c>
      <c r="G167" s="22">
        <v>4.6030000000000006</v>
      </c>
      <c r="H167" s="20">
        <v>18</v>
      </c>
      <c r="I167" s="20">
        <v>31</v>
      </c>
      <c r="J167" s="20">
        <v>0</v>
      </c>
    </row>
    <row r="168" spans="1:10" x14ac:dyDescent="0.2">
      <c r="A168" s="9" t="str">
        <f t="shared" si="4"/>
        <v>2019_3_Pollos Hermanos_West Albuquerque</v>
      </c>
      <c r="B168" s="12" t="str">
        <f t="shared" si="5"/>
        <v>2019_3</v>
      </c>
      <c r="C168" s="21">
        <v>43533</v>
      </c>
      <c r="D168" s="20" t="s">
        <v>11</v>
      </c>
      <c r="E168" s="22">
        <v>67.11</v>
      </c>
      <c r="F168" s="22">
        <v>23.488499999999998</v>
      </c>
      <c r="G168" s="22">
        <v>16.7775</v>
      </c>
      <c r="H168" s="20">
        <v>13</v>
      </c>
      <c r="I168" s="20">
        <v>22</v>
      </c>
      <c r="J168" s="20">
        <v>0</v>
      </c>
    </row>
    <row r="169" spans="1:10" x14ac:dyDescent="0.2">
      <c r="A169" s="9" t="str">
        <f t="shared" si="4"/>
        <v>2019_3_Pollos Hermanos_East Albuquerque</v>
      </c>
      <c r="B169" s="12" t="str">
        <f t="shared" si="5"/>
        <v>2019_3</v>
      </c>
      <c r="C169" s="21">
        <v>43534</v>
      </c>
      <c r="D169" s="20" t="s">
        <v>10</v>
      </c>
      <c r="E169" s="22">
        <v>386.94</v>
      </c>
      <c r="F169" s="22">
        <v>135.429</v>
      </c>
      <c r="G169" s="22">
        <v>19.347000000000001</v>
      </c>
      <c r="H169" s="20">
        <v>77</v>
      </c>
      <c r="I169" s="20">
        <v>129</v>
      </c>
      <c r="J169" s="20">
        <v>0</v>
      </c>
    </row>
    <row r="170" spans="1:10" x14ac:dyDescent="0.2">
      <c r="A170" s="9" t="str">
        <f t="shared" si="4"/>
        <v>2019_3_Pollos Hermanos_Middle Albuquerque</v>
      </c>
      <c r="B170" s="12" t="str">
        <f t="shared" si="5"/>
        <v>2019_3</v>
      </c>
      <c r="C170" s="21">
        <v>43534</v>
      </c>
      <c r="D170" s="20" t="s">
        <v>12</v>
      </c>
      <c r="E170" s="22">
        <v>58.26</v>
      </c>
      <c r="F170" s="22">
        <v>20.390999999999998</v>
      </c>
      <c r="G170" s="22">
        <v>2.9130000000000003</v>
      </c>
      <c r="H170" s="20">
        <v>12</v>
      </c>
      <c r="I170" s="20">
        <v>19</v>
      </c>
      <c r="J170" s="20">
        <v>0</v>
      </c>
    </row>
    <row r="171" spans="1:10" x14ac:dyDescent="0.2">
      <c r="A171" s="9" t="str">
        <f t="shared" si="4"/>
        <v>2019_3_Pollos Hermanos_West Albuquerque</v>
      </c>
      <c r="B171" s="12" t="str">
        <f t="shared" si="5"/>
        <v>2019_3</v>
      </c>
      <c r="C171" s="21">
        <v>43534</v>
      </c>
      <c r="D171" s="20" t="s">
        <v>11</v>
      </c>
      <c r="E171" s="22">
        <v>84.29</v>
      </c>
      <c r="F171" s="22">
        <v>29.5015</v>
      </c>
      <c r="G171" s="22">
        <v>21.072500000000002</v>
      </c>
      <c r="H171" s="20">
        <v>17</v>
      </c>
      <c r="I171" s="20">
        <v>28</v>
      </c>
      <c r="J171" s="20">
        <v>0</v>
      </c>
    </row>
    <row r="172" spans="1:10" x14ac:dyDescent="0.2">
      <c r="A172" s="9" t="str">
        <f t="shared" si="4"/>
        <v>2019_3_Pollos Hermanos_West Albuquerque</v>
      </c>
      <c r="B172" s="12" t="str">
        <f t="shared" si="5"/>
        <v>2019_3</v>
      </c>
      <c r="C172" s="21">
        <v>43534</v>
      </c>
      <c r="D172" s="20" t="s">
        <v>11</v>
      </c>
      <c r="E172" s="22">
        <v>1019.37</v>
      </c>
      <c r="F172" s="22">
        <v>356.77949999999998</v>
      </c>
      <c r="G172" s="22">
        <v>254.84250000000003</v>
      </c>
      <c r="H172" s="20">
        <v>204</v>
      </c>
      <c r="I172" s="20">
        <v>340</v>
      </c>
      <c r="J172" s="20">
        <v>0</v>
      </c>
    </row>
    <row r="173" spans="1:10" x14ac:dyDescent="0.2">
      <c r="A173" s="9" t="str">
        <f t="shared" si="4"/>
        <v>2019_3_Pollos Hermanos_Bottom Albuquerque</v>
      </c>
      <c r="B173" s="12" t="str">
        <f t="shared" si="5"/>
        <v>2019_3</v>
      </c>
      <c r="C173" s="21">
        <v>43535</v>
      </c>
      <c r="D173" s="20" t="s">
        <v>13</v>
      </c>
      <c r="E173" s="22">
        <v>121.21</v>
      </c>
      <c r="F173" s="22">
        <v>42.423499999999997</v>
      </c>
      <c r="G173" s="22">
        <v>60.605000000000004</v>
      </c>
      <c r="H173" s="20">
        <v>24</v>
      </c>
      <c r="I173" s="20">
        <v>40</v>
      </c>
      <c r="J173" s="20">
        <v>6</v>
      </c>
    </row>
    <row r="174" spans="1:10" x14ac:dyDescent="0.2">
      <c r="A174" s="9" t="str">
        <f t="shared" si="4"/>
        <v>2019_3_Pollos Hermanos_Middle Albuquerque</v>
      </c>
      <c r="B174" s="12" t="str">
        <f t="shared" si="5"/>
        <v>2019_3</v>
      </c>
      <c r="C174" s="21">
        <v>43535</v>
      </c>
      <c r="D174" s="20" t="s">
        <v>12</v>
      </c>
      <c r="E174" s="22">
        <v>34.49</v>
      </c>
      <c r="F174" s="22">
        <v>12.0715</v>
      </c>
      <c r="G174" s="22">
        <v>1.7245000000000001</v>
      </c>
      <c r="H174" s="20">
        <v>7</v>
      </c>
      <c r="I174" s="20">
        <v>11</v>
      </c>
      <c r="J174" s="20">
        <v>0</v>
      </c>
    </row>
    <row r="175" spans="1:10" x14ac:dyDescent="0.2">
      <c r="A175" s="9" t="str">
        <f t="shared" si="4"/>
        <v>2019_3_Pollos Hermanos_North Albuquerque</v>
      </c>
      <c r="B175" s="12" t="str">
        <f t="shared" si="5"/>
        <v>2019_3</v>
      </c>
      <c r="C175" s="21">
        <v>43535</v>
      </c>
      <c r="D175" s="20" t="s">
        <v>8</v>
      </c>
      <c r="E175" s="22">
        <v>73.34</v>
      </c>
      <c r="F175" s="22">
        <v>25.669</v>
      </c>
      <c r="G175" s="22">
        <v>3.6670000000000003</v>
      </c>
      <c r="H175" s="20">
        <v>15</v>
      </c>
      <c r="I175" s="20">
        <v>24</v>
      </c>
      <c r="J175" s="20">
        <v>0</v>
      </c>
    </row>
    <row r="176" spans="1:10" x14ac:dyDescent="0.2">
      <c r="A176" s="9" t="str">
        <f t="shared" si="4"/>
        <v>2019_3_Pollos Hermanos_West Albuquerque</v>
      </c>
      <c r="B176" s="12" t="str">
        <f t="shared" si="5"/>
        <v>2019_3</v>
      </c>
      <c r="C176" s="21">
        <v>43535</v>
      </c>
      <c r="D176" s="20" t="s">
        <v>11</v>
      </c>
      <c r="E176" s="22">
        <v>40.79</v>
      </c>
      <c r="F176" s="22">
        <v>14.276499999999999</v>
      </c>
      <c r="G176" s="22">
        <v>10.1975</v>
      </c>
      <c r="H176" s="20">
        <v>8</v>
      </c>
      <c r="I176" s="20">
        <v>14</v>
      </c>
      <c r="J176" s="20">
        <v>0</v>
      </c>
    </row>
    <row r="177" spans="1:10" x14ac:dyDescent="0.2">
      <c r="A177" s="9" t="str">
        <f t="shared" si="4"/>
        <v>2019_3_Pollos Hermanos_Middle Albuquerque</v>
      </c>
      <c r="B177" s="12" t="str">
        <f t="shared" si="5"/>
        <v>2019_3</v>
      </c>
      <c r="C177" s="21">
        <v>43536</v>
      </c>
      <c r="D177" s="20" t="s">
        <v>12</v>
      </c>
      <c r="E177" s="22">
        <v>73.92</v>
      </c>
      <c r="F177" s="22">
        <v>25.872</v>
      </c>
      <c r="G177" s="22">
        <v>3.6960000000000002</v>
      </c>
      <c r="H177" s="20">
        <v>15</v>
      </c>
      <c r="I177" s="20">
        <v>25</v>
      </c>
      <c r="J177" s="20">
        <v>0</v>
      </c>
    </row>
    <row r="178" spans="1:10" x14ac:dyDescent="0.2">
      <c r="A178" s="9" t="str">
        <f t="shared" si="4"/>
        <v>2019_3_Pollos Hermanos_West Albuquerque</v>
      </c>
      <c r="B178" s="12" t="str">
        <f t="shared" si="5"/>
        <v>2019_3</v>
      </c>
      <c r="C178" s="21">
        <v>43536</v>
      </c>
      <c r="D178" s="20" t="s">
        <v>11</v>
      </c>
      <c r="E178" s="22">
        <v>95.02</v>
      </c>
      <c r="F178" s="22">
        <v>33.256999999999998</v>
      </c>
      <c r="G178" s="22">
        <v>23.755000000000003</v>
      </c>
      <c r="H178" s="20">
        <v>19</v>
      </c>
      <c r="I178" s="20">
        <v>32</v>
      </c>
      <c r="J178" s="20">
        <v>0</v>
      </c>
    </row>
    <row r="179" spans="1:10" x14ac:dyDescent="0.2">
      <c r="A179" s="9" t="str">
        <f t="shared" si="4"/>
        <v>2019_3_Pollos Hermanos_West Albuquerque</v>
      </c>
      <c r="B179" s="12" t="str">
        <f t="shared" si="5"/>
        <v>2019_3</v>
      </c>
      <c r="C179" s="21">
        <v>43536</v>
      </c>
      <c r="D179" s="20" t="s">
        <v>11</v>
      </c>
      <c r="E179" s="22">
        <v>58.23</v>
      </c>
      <c r="F179" s="22">
        <v>20.380499999999998</v>
      </c>
      <c r="G179" s="22">
        <v>14.557500000000001</v>
      </c>
      <c r="H179" s="20">
        <v>12</v>
      </c>
      <c r="I179" s="20">
        <v>19</v>
      </c>
      <c r="J179" s="20">
        <v>0</v>
      </c>
    </row>
    <row r="180" spans="1:10" x14ac:dyDescent="0.2">
      <c r="A180" s="9" t="str">
        <f t="shared" si="4"/>
        <v>2019_3_Pollos Hermanos_Bottom Albuquerque</v>
      </c>
      <c r="B180" s="12" t="str">
        <f t="shared" si="5"/>
        <v>2019_3</v>
      </c>
      <c r="C180" s="21">
        <v>43537</v>
      </c>
      <c r="D180" s="20" t="s">
        <v>13</v>
      </c>
      <c r="E180" s="22">
        <v>384.02</v>
      </c>
      <c r="F180" s="22">
        <v>134.40699999999998</v>
      </c>
      <c r="G180" s="22">
        <v>192.01</v>
      </c>
      <c r="H180" s="20">
        <v>77</v>
      </c>
      <c r="I180" s="20">
        <v>128</v>
      </c>
      <c r="J180" s="20">
        <v>19</v>
      </c>
    </row>
    <row r="181" spans="1:10" x14ac:dyDescent="0.2">
      <c r="A181" s="9" t="str">
        <f t="shared" si="4"/>
        <v>2019_3_Pollos Hermanos_East Albuquerque</v>
      </c>
      <c r="B181" s="12" t="str">
        <f t="shared" si="5"/>
        <v>2019_3</v>
      </c>
      <c r="C181" s="21">
        <v>43537</v>
      </c>
      <c r="D181" s="20" t="s">
        <v>10</v>
      </c>
      <c r="E181" s="22">
        <v>88.14</v>
      </c>
      <c r="F181" s="22">
        <v>30.848999999999997</v>
      </c>
      <c r="G181" s="22">
        <v>4.407</v>
      </c>
      <c r="H181" s="20">
        <v>18</v>
      </c>
      <c r="I181" s="20">
        <v>29</v>
      </c>
      <c r="J181" s="20">
        <v>0</v>
      </c>
    </row>
    <row r="182" spans="1:10" x14ac:dyDescent="0.2">
      <c r="A182" s="9" t="str">
        <f t="shared" si="4"/>
        <v>2019_3_Pollos Hermanos_Middle Albuquerque</v>
      </c>
      <c r="B182" s="12" t="str">
        <f t="shared" si="5"/>
        <v>2019_3</v>
      </c>
      <c r="C182" s="21">
        <v>43537</v>
      </c>
      <c r="D182" s="20" t="s">
        <v>12</v>
      </c>
      <c r="E182" s="22">
        <v>81.099999999999994</v>
      </c>
      <c r="F182" s="22">
        <v>28.384999999999994</v>
      </c>
      <c r="G182" s="22">
        <v>4.0549999999999997</v>
      </c>
      <c r="H182" s="20">
        <v>16</v>
      </c>
      <c r="I182" s="20">
        <v>27</v>
      </c>
      <c r="J182" s="20">
        <v>0</v>
      </c>
    </row>
    <row r="183" spans="1:10" x14ac:dyDescent="0.2">
      <c r="A183" s="9" t="str">
        <f t="shared" si="4"/>
        <v>2019_3_Pollos Hermanos_North Albuquerque</v>
      </c>
      <c r="B183" s="12" t="str">
        <f t="shared" si="5"/>
        <v>2019_3</v>
      </c>
      <c r="C183" s="21">
        <v>43537</v>
      </c>
      <c r="D183" s="20" t="s">
        <v>8</v>
      </c>
      <c r="E183" s="22">
        <v>24.71</v>
      </c>
      <c r="F183" s="22">
        <v>8.6485000000000003</v>
      </c>
      <c r="G183" s="22">
        <v>1.2355</v>
      </c>
      <c r="H183" s="20">
        <v>5</v>
      </c>
      <c r="I183" s="20">
        <v>8</v>
      </c>
      <c r="J183" s="20">
        <v>0</v>
      </c>
    </row>
    <row r="184" spans="1:10" x14ac:dyDescent="0.2">
      <c r="A184" s="9" t="str">
        <f t="shared" si="4"/>
        <v>2019_3_Pollos Hermanos_West Albuquerque</v>
      </c>
      <c r="B184" s="12" t="str">
        <f t="shared" si="5"/>
        <v>2019_3</v>
      </c>
      <c r="C184" s="21">
        <v>43537</v>
      </c>
      <c r="D184" s="20" t="s">
        <v>11</v>
      </c>
      <c r="E184" s="22">
        <v>0.13</v>
      </c>
      <c r="F184" s="22">
        <v>4.5499999999999999E-2</v>
      </c>
      <c r="G184" s="22">
        <v>3.2500000000000001E-2</v>
      </c>
      <c r="H184" s="20">
        <v>0</v>
      </c>
      <c r="I184" s="20">
        <v>0</v>
      </c>
      <c r="J184" s="20">
        <v>0</v>
      </c>
    </row>
    <row r="185" spans="1:10" x14ac:dyDescent="0.2">
      <c r="A185" s="9" t="str">
        <f t="shared" si="4"/>
        <v>2019_3_Pollos Hermanos_Middle Albuquerque</v>
      </c>
      <c r="B185" s="12" t="str">
        <f t="shared" si="5"/>
        <v>2019_3</v>
      </c>
      <c r="C185" s="21">
        <v>43538</v>
      </c>
      <c r="D185" s="20" t="s">
        <v>12</v>
      </c>
      <c r="E185" s="22">
        <v>26.63</v>
      </c>
      <c r="F185" s="22">
        <v>9.3204999999999991</v>
      </c>
      <c r="G185" s="22">
        <v>1.3315000000000001</v>
      </c>
      <c r="H185" s="20">
        <v>5</v>
      </c>
      <c r="I185" s="20">
        <v>9</v>
      </c>
      <c r="J185" s="20">
        <v>0</v>
      </c>
    </row>
    <row r="186" spans="1:10" x14ac:dyDescent="0.2">
      <c r="A186" s="9" t="str">
        <f t="shared" si="4"/>
        <v>2019_3_Pollos Hermanos_West Albuquerque</v>
      </c>
      <c r="B186" s="12" t="str">
        <f t="shared" si="5"/>
        <v>2019_3</v>
      </c>
      <c r="C186" s="21">
        <v>43538</v>
      </c>
      <c r="D186" s="20" t="s">
        <v>11</v>
      </c>
      <c r="E186" s="22">
        <v>54.72</v>
      </c>
      <c r="F186" s="22">
        <v>19.151999999999997</v>
      </c>
      <c r="G186" s="22">
        <v>13.680000000000001</v>
      </c>
      <c r="H186" s="20">
        <v>11</v>
      </c>
      <c r="I186" s="20">
        <v>18</v>
      </c>
      <c r="J186" s="20">
        <v>0</v>
      </c>
    </row>
    <row r="187" spans="1:10" x14ac:dyDescent="0.2">
      <c r="A187" s="9" t="str">
        <f t="shared" si="4"/>
        <v>2019_3_Pollos Hermanos_West Albuquerque</v>
      </c>
      <c r="B187" s="12" t="str">
        <f t="shared" si="5"/>
        <v>2019_3</v>
      </c>
      <c r="C187" s="21">
        <v>43538</v>
      </c>
      <c r="D187" s="20" t="s">
        <v>11</v>
      </c>
      <c r="E187" s="22">
        <v>54.01</v>
      </c>
      <c r="F187" s="22">
        <v>18.903499999999998</v>
      </c>
      <c r="G187" s="22">
        <v>13.5025</v>
      </c>
      <c r="H187" s="20">
        <v>11</v>
      </c>
      <c r="I187" s="20">
        <v>18</v>
      </c>
      <c r="J187" s="20">
        <v>0</v>
      </c>
    </row>
    <row r="188" spans="1:10" x14ac:dyDescent="0.2">
      <c r="A188" s="9" t="str">
        <f t="shared" si="4"/>
        <v>2019_3_Pollos Hermanos_Bottom Albuquerque</v>
      </c>
      <c r="B188" s="12" t="str">
        <f t="shared" si="5"/>
        <v>2019_3</v>
      </c>
      <c r="C188" s="21">
        <v>43539</v>
      </c>
      <c r="D188" s="20" t="s">
        <v>13</v>
      </c>
      <c r="E188" s="22">
        <v>64.7</v>
      </c>
      <c r="F188" s="22">
        <v>22.645</v>
      </c>
      <c r="G188" s="22">
        <v>32.35</v>
      </c>
      <c r="H188" s="20">
        <v>13</v>
      </c>
      <c r="I188" s="20">
        <v>22</v>
      </c>
      <c r="J188" s="20">
        <v>3</v>
      </c>
    </row>
    <row r="189" spans="1:10" x14ac:dyDescent="0.2">
      <c r="A189" s="9" t="str">
        <f t="shared" si="4"/>
        <v>2019_3_Pollos Hermanos_Middle Albuquerque</v>
      </c>
      <c r="B189" s="12" t="str">
        <f t="shared" si="5"/>
        <v>2019_3</v>
      </c>
      <c r="C189" s="21">
        <v>43539</v>
      </c>
      <c r="D189" s="20" t="s">
        <v>12</v>
      </c>
      <c r="E189" s="22">
        <v>87.01</v>
      </c>
      <c r="F189" s="22">
        <v>30.453499999999998</v>
      </c>
      <c r="G189" s="22">
        <v>4.3505000000000003</v>
      </c>
      <c r="H189" s="20">
        <v>17</v>
      </c>
      <c r="I189" s="20">
        <v>29</v>
      </c>
      <c r="J189" s="20">
        <v>0</v>
      </c>
    </row>
    <row r="190" spans="1:10" x14ac:dyDescent="0.2">
      <c r="A190" s="9" t="str">
        <f t="shared" si="4"/>
        <v>2019_3_Pollos Hermanos_North Albuquerque</v>
      </c>
      <c r="B190" s="12" t="str">
        <f t="shared" si="5"/>
        <v>2019_3</v>
      </c>
      <c r="C190" s="21">
        <v>43539</v>
      </c>
      <c r="D190" s="20" t="s">
        <v>8</v>
      </c>
      <c r="E190" s="22">
        <v>94.88</v>
      </c>
      <c r="F190" s="22">
        <v>33.207999999999998</v>
      </c>
      <c r="G190" s="22">
        <v>4.7439999999999998</v>
      </c>
      <c r="H190" s="20">
        <v>19</v>
      </c>
      <c r="I190" s="20">
        <v>32</v>
      </c>
      <c r="J190" s="20">
        <v>0</v>
      </c>
    </row>
    <row r="191" spans="1:10" x14ac:dyDescent="0.2">
      <c r="A191" s="9" t="str">
        <f t="shared" si="4"/>
        <v>2019_3_Pollos Hermanos_West Albuquerque</v>
      </c>
      <c r="B191" s="12" t="str">
        <f t="shared" si="5"/>
        <v>2019_3</v>
      </c>
      <c r="C191" s="21">
        <v>43539</v>
      </c>
      <c r="D191" s="20" t="s">
        <v>11</v>
      </c>
      <c r="E191" s="22">
        <v>22.77</v>
      </c>
      <c r="F191" s="22">
        <v>7.9694999999999991</v>
      </c>
      <c r="G191" s="22">
        <v>5.6925000000000008</v>
      </c>
      <c r="H191" s="20">
        <v>5</v>
      </c>
      <c r="I191" s="20">
        <v>8</v>
      </c>
      <c r="J191" s="20">
        <v>0</v>
      </c>
    </row>
    <row r="192" spans="1:10" x14ac:dyDescent="0.2">
      <c r="A192" s="9" t="str">
        <f t="shared" si="4"/>
        <v>2019_3_Pollos Hermanos_East Albuquerque</v>
      </c>
      <c r="B192" s="12" t="str">
        <f t="shared" si="5"/>
        <v>2019_3</v>
      </c>
      <c r="C192" s="21">
        <v>43540</v>
      </c>
      <c r="D192" s="20" t="s">
        <v>10</v>
      </c>
      <c r="E192" s="22">
        <v>88.66</v>
      </c>
      <c r="F192" s="22">
        <v>31.030999999999995</v>
      </c>
      <c r="G192" s="22">
        <v>4.4329999999999998</v>
      </c>
      <c r="H192" s="20">
        <v>18</v>
      </c>
      <c r="I192" s="20">
        <v>30</v>
      </c>
      <c r="J192" s="20">
        <v>0</v>
      </c>
    </row>
    <row r="193" spans="1:10" x14ac:dyDescent="0.2">
      <c r="A193" s="9" t="str">
        <f t="shared" si="4"/>
        <v>2019_3_Pollos Hermanos_Middle Albuquerque</v>
      </c>
      <c r="B193" s="12" t="str">
        <f t="shared" si="5"/>
        <v>2019_3</v>
      </c>
      <c r="C193" s="21">
        <v>43540</v>
      </c>
      <c r="D193" s="20" t="s">
        <v>12</v>
      </c>
      <c r="E193" s="22">
        <v>129.27000000000001</v>
      </c>
      <c r="F193" s="22">
        <v>45.244500000000002</v>
      </c>
      <c r="G193" s="22">
        <v>6.4635000000000007</v>
      </c>
      <c r="H193" s="20">
        <v>26</v>
      </c>
      <c r="I193" s="20">
        <v>43</v>
      </c>
      <c r="J193" s="20">
        <v>0</v>
      </c>
    </row>
    <row r="194" spans="1:10" x14ac:dyDescent="0.2">
      <c r="A194" s="9" t="str">
        <f t="shared" ref="A194:A257" si="6">CONCATENATE(B194,"_",D194)</f>
        <v>2019_3_Pollos Hermanos_West Albuquerque</v>
      </c>
      <c r="B194" s="12" t="str">
        <f t="shared" ref="B194:B257" si="7">CONCATENATE(YEAR(C194),"_",MONTH(C194))</f>
        <v>2019_3</v>
      </c>
      <c r="C194" s="21">
        <v>43540</v>
      </c>
      <c r="D194" s="20" t="s">
        <v>11</v>
      </c>
      <c r="E194" s="22">
        <v>1.25</v>
      </c>
      <c r="F194" s="22">
        <v>0.4375</v>
      </c>
      <c r="G194" s="22">
        <v>0.3125</v>
      </c>
      <c r="H194" s="20">
        <v>0</v>
      </c>
      <c r="I194" s="20">
        <v>0</v>
      </c>
      <c r="J194" s="20">
        <v>0</v>
      </c>
    </row>
    <row r="195" spans="1:10" x14ac:dyDescent="0.2">
      <c r="A195" s="9" t="str">
        <f t="shared" si="6"/>
        <v>2019_3_Pollos Hermanos_West Albuquerque</v>
      </c>
      <c r="B195" s="12" t="str">
        <f t="shared" si="7"/>
        <v>2019_3</v>
      </c>
      <c r="C195" s="21">
        <v>43540</v>
      </c>
      <c r="D195" s="20" t="s">
        <v>11</v>
      </c>
      <c r="E195" s="22">
        <v>95.37</v>
      </c>
      <c r="F195" s="22">
        <v>33.3795</v>
      </c>
      <c r="G195" s="22">
        <v>23.842500000000001</v>
      </c>
      <c r="H195" s="20">
        <v>19</v>
      </c>
      <c r="I195" s="20">
        <v>32</v>
      </c>
      <c r="J195" s="20">
        <v>0</v>
      </c>
    </row>
    <row r="196" spans="1:10" x14ac:dyDescent="0.2">
      <c r="A196" s="9" t="str">
        <f t="shared" si="6"/>
        <v>2019_3_Pollos Hermanos_Bottom Albuquerque</v>
      </c>
      <c r="B196" s="12" t="str">
        <f t="shared" si="7"/>
        <v>2019_3</v>
      </c>
      <c r="C196" s="21">
        <v>43541</v>
      </c>
      <c r="D196" s="20" t="s">
        <v>13</v>
      </c>
      <c r="E196" s="22">
        <v>216.42</v>
      </c>
      <c r="F196" s="22">
        <v>75.746999999999986</v>
      </c>
      <c r="G196" s="22">
        <v>108.21</v>
      </c>
      <c r="H196" s="20">
        <v>43</v>
      </c>
      <c r="I196" s="20">
        <v>72</v>
      </c>
      <c r="J196" s="20">
        <v>11</v>
      </c>
    </row>
    <row r="197" spans="1:10" x14ac:dyDescent="0.2">
      <c r="A197" s="9" t="str">
        <f t="shared" si="6"/>
        <v>2019_3_Pollos Hermanos_Middle Albuquerque</v>
      </c>
      <c r="B197" s="12" t="str">
        <f t="shared" si="7"/>
        <v>2019_3</v>
      </c>
      <c r="C197" s="21">
        <v>43541</v>
      </c>
      <c r="D197" s="20" t="s">
        <v>12</v>
      </c>
      <c r="E197" s="22">
        <v>148.24</v>
      </c>
      <c r="F197" s="22">
        <v>51.884</v>
      </c>
      <c r="G197" s="22">
        <v>7.4120000000000008</v>
      </c>
      <c r="H197" s="20">
        <v>30</v>
      </c>
      <c r="I197" s="20">
        <v>49</v>
      </c>
      <c r="J197" s="20">
        <v>0</v>
      </c>
    </row>
    <row r="198" spans="1:10" x14ac:dyDescent="0.2">
      <c r="A198" s="9" t="str">
        <f t="shared" si="6"/>
        <v>2019_3_Pollos Hermanos_North Albuquerque</v>
      </c>
      <c r="B198" s="12" t="str">
        <f t="shared" si="7"/>
        <v>2019_3</v>
      </c>
      <c r="C198" s="21">
        <v>43541</v>
      </c>
      <c r="D198" s="20" t="s">
        <v>8</v>
      </c>
      <c r="E198" s="22">
        <v>81.99</v>
      </c>
      <c r="F198" s="22">
        <v>28.696499999999997</v>
      </c>
      <c r="G198" s="22">
        <v>4.0994999999999999</v>
      </c>
      <c r="H198" s="20">
        <v>16</v>
      </c>
      <c r="I198" s="20">
        <v>27</v>
      </c>
      <c r="J198" s="20">
        <v>0</v>
      </c>
    </row>
    <row r="199" spans="1:10" x14ac:dyDescent="0.2">
      <c r="A199" s="9" t="str">
        <f t="shared" si="6"/>
        <v>2019_3_Pollos Hermanos_West Albuquerque</v>
      </c>
      <c r="B199" s="12" t="str">
        <f t="shared" si="7"/>
        <v>2019_3</v>
      </c>
      <c r="C199" s="21">
        <v>43541</v>
      </c>
      <c r="D199" s="20" t="s">
        <v>11</v>
      </c>
      <c r="E199" s="22">
        <v>34.01</v>
      </c>
      <c r="F199" s="22">
        <v>11.903499999999999</v>
      </c>
      <c r="G199" s="22">
        <v>8.5024999999999995</v>
      </c>
      <c r="H199" s="20">
        <v>7</v>
      </c>
      <c r="I199" s="20">
        <v>11</v>
      </c>
      <c r="J199" s="20">
        <v>0</v>
      </c>
    </row>
    <row r="200" spans="1:10" x14ac:dyDescent="0.2">
      <c r="A200" s="9" t="str">
        <f t="shared" si="6"/>
        <v>2019_3_Pollos Hermanos_Middle Albuquerque</v>
      </c>
      <c r="B200" s="12" t="str">
        <f t="shared" si="7"/>
        <v>2019_3</v>
      </c>
      <c r="C200" s="21">
        <v>43542</v>
      </c>
      <c r="D200" s="20" t="s">
        <v>12</v>
      </c>
      <c r="E200" s="22">
        <v>79.05</v>
      </c>
      <c r="F200" s="22">
        <v>27.667499999999997</v>
      </c>
      <c r="G200" s="22">
        <v>3.9525000000000001</v>
      </c>
      <c r="H200" s="20">
        <v>16</v>
      </c>
      <c r="I200" s="20">
        <v>26</v>
      </c>
      <c r="J200" s="20">
        <v>0</v>
      </c>
    </row>
    <row r="201" spans="1:10" x14ac:dyDescent="0.2">
      <c r="A201" s="9" t="str">
        <f t="shared" si="6"/>
        <v>2019_3_Pollos Hermanos_West Albuquerque</v>
      </c>
      <c r="B201" s="12" t="str">
        <f t="shared" si="7"/>
        <v>2019_3</v>
      </c>
      <c r="C201" s="21">
        <v>43542</v>
      </c>
      <c r="D201" s="20" t="s">
        <v>11</v>
      </c>
      <c r="E201" s="22">
        <v>12.4</v>
      </c>
      <c r="F201" s="22">
        <v>4.34</v>
      </c>
      <c r="G201" s="22">
        <v>3.1000000000000005</v>
      </c>
      <c r="H201" s="20">
        <v>2</v>
      </c>
      <c r="I201" s="20">
        <v>4</v>
      </c>
      <c r="J201" s="20">
        <v>0</v>
      </c>
    </row>
    <row r="202" spans="1:10" x14ac:dyDescent="0.2">
      <c r="A202" s="9" t="str">
        <f t="shared" si="6"/>
        <v>2019_3_Pollos Hermanos_West Albuquerque</v>
      </c>
      <c r="B202" s="12" t="str">
        <f t="shared" si="7"/>
        <v>2019_3</v>
      </c>
      <c r="C202" s="21">
        <v>43542</v>
      </c>
      <c r="D202" s="20" t="s">
        <v>11</v>
      </c>
      <c r="E202" s="22">
        <v>20.76</v>
      </c>
      <c r="F202" s="22">
        <v>7.266</v>
      </c>
      <c r="G202" s="22">
        <v>5.19</v>
      </c>
      <c r="H202" s="20">
        <v>4</v>
      </c>
      <c r="I202" s="20">
        <v>7</v>
      </c>
      <c r="J202" s="20">
        <v>0</v>
      </c>
    </row>
    <row r="203" spans="1:10" x14ac:dyDescent="0.2">
      <c r="A203" s="9" t="str">
        <f t="shared" si="6"/>
        <v>2019_3_Pollos Hermanos_Bottom Albuquerque</v>
      </c>
      <c r="B203" s="12" t="str">
        <f t="shared" si="7"/>
        <v>2019_3</v>
      </c>
      <c r="C203" s="21">
        <v>43543</v>
      </c>
      <c r="D203" s="20" t="s">
        <v>13</v>
      </c>
      <c r="E203" s="22">
        <v>423.2</v>
      </c>
      <c r="F203" s="22">
        <v>148.11999999999998</v>
      </c>
      <c r="G203" s="22">
        <v>211.6</v>
      </c>
      <c r="H203" s="20">
        <v>85</v>
      </c>
      <c r="I203" s="20">
        <v>141</v>
      </c>
      <c r="J203" s="20">
        <v>21</v>
      </c>
    </row>
    <row r="204" spans="1:10" x14ac:dyDescent="0.2">
      <c r="A204" s="9" t="str">
        <f t="shared" si="6"/>
        <v>2019_3_Pollos Hermanos_East Albuquerque</v>
      </c>
      <c r="B204" s="12" t="str">
        <f t="shared" si="7"/>
        <v>2019_3</v>
      </c>
      <c r="C204" s="21">
        <v>43543</v>
      </c>
      <c r="D204" s="20" t="s">
        <v>10</v>
      </c>
      <c r="E204" s="22">
        <v>19.45</v>
      </c>
      <c r="F204" s="22">
        <v>6.8074999999999992</v>
      </c>
      <c r="G204" s="22">
        <v>0.97250000000000003</v>
      </c>
      <c r="H204" s="20">
        <v>4</v>
      </c>
      <c r="I204" s="20">
        <v>6</v>
      </c>
      <c r="J204" s="20">
        <v>0</v>
      </c>
    </row>
    <row r="205" spans="1:10" x14ac:dyDescent="0.2">
      <c r="A205" s="9" t="str">
        <f t="shared" si="6"/>
        <v>2019_3_Pollos Hermanos_Middle Albuquerque</v>
      </c>
      <c r="B205" s="12" t="str">
        <f t="shared" si="7"/>
        <v>2019_3</v>
      </c>
      <c r="C205" s="21">
        <v>43543</v>
      </c>
      <c r="D205" s="20" t="s">
        <v>12</v>
      </c>
      <c r="E205" s="22">
        <v>197.18</v>
      </c>
      <c r="F205" s="22">
        <v>69.012999999999991</v>
      </c>
      <c r="G205" s="22">
        <v>9.8590000000000018</v>
      </c>
      <c r="H205" s="20">
        <v>39</v>
      </c>
      <c r="I205" s="20">
        <v>66</v>
      </c>
      <c r="J205" s="20">
        <v>0</v>
      </c>
    </row>
    <row r="206" spans="1:10" x14ac:dyDescent="0.2">
      <c r="A206" s="9" t="str">
        <f t="shared" si="6"/>
        <v>2019_3_Pollos Hermanos_North Albuquerque</v>
      </c>
      <c r="B206" s="12" t="str">
        <f t="shared" si="7"/>
        <v>2019_3</v>
      </c>
      <c r="C206" s="21">
        <v>43543</v>
      </c>
      <c r="D206" s="20" t="s">
        <v>8</v>
      </c>
      <c r="E206" s="22">
        <v>71.099999999999994</v>
      </c>
      <c r="F206" s="22">
        <v>24.884999999999998</v>
      </c>
      <c r="G206" s="22">
        <v>3.5549999999999997</v>
      </c>
      <c r="H206" s="20">
        <v>14</v>
      </c>
      <c r="I206" s="20">
        <v>24</v>
      </c>
      <c r="J206" s="20">
        <v>0</v>
      </c>
    </row>
    <row r="207" spans="1:10" x14ac:dyDescent="0.2">
      <c r="A207" s="9" t="str">
        <f t="shared" si="6"/>
        <v>2019_3_Pollos Hermanos_West Albuquerque</v>
      </c>
      <c r="B207" s="12" t="str">
        <f t="shared" si="7"/>
        <v>2019_3</v>
      </c>
      <c r="C207" s="21">
        <v>43543</v>
      </c>
      <c r="D207" s="20" t="s">
        <v>11</v>
      </c>
      <c r="E207" s="22">
        <v>26.53</v>
      </c>
      <c r="F207" s="22">
        <v>9.285499999999999</v>
      </c>
      <c r="G207" s="22">
        <v>6.6325000000000012</v>
      </c>
      <c r="H207" s="20">
        <v>5</v>
      </c>
      <c r="I207" s="20">
        <v>9</v>
      </c>
      <c r="J207" s="20">
        <v>0</v>
      </c>
    </row>
    <row r="208" spans="1:10" x14ac:dyDescent="0.2">
      <c r="A208" s="9" t="str">
        <f t="shared" si="6"/>
        <v>2019_3_Pollos Hermanos_Middle Albuquerque</v>
      </c>
      <c r="B208" s="12" t="str">
        <f t="shared" si="7"/>
        <v>2019_3</v>
      </c>
      <c r="C208" s="21">
        <v>43544</v>
      </c>
      <c r="D208" s="20" t="s">
        <v>12</v>
      </c>
      <c r="E208" s="22">
        <v>482.01</v>
      </c>
      <c r="F208" s="22">
        <v>168.70349999999999</v>
      </c>
      <c r="G208" s="22">
        <v>24.1005</v>
      </c>
      <c r="H208" s="20">
        <v>96</v>
      </c>
      <c r="I208" s="20">
        <v>161</v>
      </c>
      <c r="J208" s="20">
        <v>0</v>
      </c>
    </row>
    <row r="209" spans="1:10" x14ac:dyDescent="0.2">
      <c r="A209" s="9" t="str">
        <f t="shared" si="6"/>
        <v>2019_3_Pollos Hermanos_West Albuquerque</v>
      </c>
      <c r="B209" s="12" t="str">
        <f t="shared" si="7"/>
        <v>2019_3</v>
      </c>
      <c r="C209" s="21">
        <v>43544</v>
      </c>
      <c r="D209" s="20" t="s">
        <v>11</v>
      </c>
      <c r="E209" s="22">
        <v>64.239999999999995</v>
      </c>
      <c r="F209" s="22">
        <v>22.483999999999998</v>
      </c>
      <c r="G209" s="22">
        <v>16.059999999999999</v>
      </c>
      <c r="H209" s="20">
        <v>13</v>
      </c>
      <c r="I209" s="20">
        <v>21</v>
      </c>
      <c r="J209" s="20">
        <v>0</v>
      </c>
    </row>
    <row r="210" spans="1:10" x14ac:dyDescent="0.2">
      <c r="A210" s="9" t="str">
        <f t="shared" si="6"/>
        <v>2019_3_Pollos Hermanos_West Albuquerque</v>
      </c>
      <c r="B210" s="12" t="str">
        <f t="shared" si="7"/>
        <v>2019_3</v>
      </c>
      <c r="C210" s="21">
        <v>43544</v>
      </c>
      <c r="D210" s="20" t="s">
        <v>11</v>
      </c>
      <c r="E210" s="22">
        <v>82.93</v>
      </c>
      <c r="F210" s="22">
        <v>29.025500000000001</v>
      </c>
      <c r="G210" s="22">
        <v>20.732500000000002</v>
      </c>
      <c r="H210" s="20">
        <v>17</v>
      </c>
      <c r="I210" s="20">
        <v>28</v>
      </c>
      <c r="J210" s="20">
        <v>0</v>
      </c>
    </row>
    <row r="211" spans="1:10" x14ac:dyDescent="0.2">
      <c r="A211" s="9" t="str">
        <f t="shared" si="6"/>
        <v>2019_3_Pollos Hermanos_Bottom Albuquerque</v>
      </c>
      <c r="B211" s="12" t="str">
        <f t="shared" si="7"/>
        <v>2019_3</v>
      </c>
      <c r="C211" s="21">
        <v>43545</v>
      </c>
      <c r="D211" s="20" t="s">
        <v>13</v>
      </c>
      <c r="E211" s="22">
        <v>361.05</v>
      </c>
      <c r="F211" s="22">
        <v>126.36749999999999</v>
      </c>
      <c r="G211" s="22">
        <v>180.52500000000003</v>
      </c>
      <c r="H211" s="20">
        <v>72</v>
      </c>
      <c r="I211" s="20">
        <v>120</v>
      </c>
      <c r="J211" s="20">
        <v>18</v>
      </c>
    </row>
    <row r="212" spans="1:10" x14ac:dyDescent="0.2">
      <c r="A212" s="9" t="str">
        <f t="shared" si="6"/>
        <v>2019_3_Pollos Hermanos_Middle Albuquerque</v>
      </c>
      <c r="B212" s="12" t="str">
        <f t="shared" si="7"/>
        <v>2019_3</v>
      </c>
      <c r="C212" s="21">
        <v>43545</v>
      </c>
      <c r="D212" s="20" t="s">
        <v>12</v>
      </c>
      <c r="E212" s="22">
        <v>187.34</v>
      </c>
      <c r="F212" s="22">
        <v>65.569000000000003</v>
      </c>
      <c r="G212" s="22">
        <v>9.3670000000000009</v>
      </c>
      <c r="H212" s="20">
        <v>37</v>
      </c>
      <c r="I212" s="20">
        <v>62</v>
      </c>
      <c r="J212" s="20">
        <v>0</v>
      </c>
    </row>
    <row r="213" spans="1:10" x14ac:dyDescent="0.2">
      <c r="A213" s="9" t="str">
        <f t="shared" si="6"/>
        <v>2019_3_Pollos Hermanos_North Albuquerque</v>
      </c>
      <c r="B213" s="12" t="str">
        <f t="shared" si="7"/>
        <v>2019_3</v>
      </c>
      <c r="C213" s="21">
        <v>43545</v>
      </c>
      <c r="D213" s="20" t="s">
        <v>8</v>
      </c>
      <c r="E213" s="22">
        <v>76.41</v>
      </c>
      <c r="F213" s="22">
        <v>26.743499999999997</v>
      </c>
      <c r="G213" s="22">
        <v>3.8205</v>
      </c>
      <c r="H213" s="20">
        <v>15</v>
      </c>
      <c r="I213" s="20">
        <v>25</v>
      </c>
      <c r="J213" s="20">
        <v>0</v>
      </c>
    </row>
    <row r="214" spans="1:10" x14ac:dyDescent="0.2">
      <c r="A214" s="9" t="str">
        <f t="shared" si="6"/>
        <v>2019_3_Pollos Hermanos_West Albuquerque</v>
      </c>
      <c r="B214" s="12" t="str">
        <f t="shared" si="7"/>
        <v>2019_3</v>
      </c>
      <c r="C214" s="21">
        <v>43545</v>
      </c>
      <c r="D214" s="20" t="s">
        <v>11</v>
      </c>
      <c r="E214" s="22">
        <v>50.77</v>
      </c>
      <c r="F214" s="22">
        <v>17.769500000000001</v>
      </c>
      <c r="G214" s="22">
        <v>12.692500000000003</v>
      </c>
      <c r="H214" s="20">
        <v>10</v>
      </c>
      <c r="I214" s="20">
        <v>17</v>
      </c>
      <c r="J214" s="20">
        <v>0</v>
      </c>
    </row>
    <row r="215" spans="1:10" x14ac:dyDescent="0.2">
      <c r="A215" s="9" t="str">
        <f t="shared" si="6"/>
        <v>2019_3_Pollos Hermanos_East Albuquerque</v>
      </c>
      <c r="B215" s="12" t="str">
        <f t="shared" si="7"/>
        <v>2019_3</v>
      </c>
      <c r="C215" s="21">
        <v>43546</v>
      </c>
      <c r="D215" s="20" t="s">
        <v>10</v>
      </c>
      <c r="E215" s="22">
        <v>3.78</v>
      </c>
      <c r="F215" s="22">
        <v>1.323</v>
      </c>
      <c r="G215" s="22">
        <v>0.189</v>
      </c>
      <c r="H215" s="20">
        <v>1</v>
      </c>
      <c r="I215" s="20">
        <v>1</v>
      </c>
      <c r="J215" s="20">
        <v>0</v>
      </c>
    </row>
    <row r="216" spans="1:10" x14ac:dyDescent="0.2">
      <c r="A216" s="9" t="str">
        <f t="shared" si="6"/>
        <v>2019_3_Pollos Hermanos_Middle Albuquerque</v>
      </c>
      <c r="B216" s="12" t="str">
        <f t="shared" si="7"/>
        <v>2019_3</v>
      </c>
      <c r="C216" s="21">
        <v>43546</v>
      </c>
      <c r="D216" s="20" t="s">
        <v>12</v>
      </c>
      <c r="E216" s="22">
        <v>463.37</v>
      </c>
      <c r="F216" s="22">
        <v>162.17949999999999</v>
      </c>
      <c r="G216" s="22">
        <v>23.168500000000002</v>
      </c>
      <c r="H216" s="20">
        <v>93</v>
      </c>
      <c r="I216" s="20">
        <v>154</v>
      </c>
      <c r="J216" s="20">
        <v>0</v>
      </c>
    </row>
    <row r="217" spans="1:10" x14ac:dyDescent="0.2">
      <c r="A217" s="9" t="str">
        <f t="shared" si="6"/>
        <v>2019_3_Pollos Hermanos_West Albuquerque</v>
      </c>
      <c r="B217" s="12" t="str">
        <f t="shared" si="7"/>
        <v>2019_3</v>
      </c>
      <c r="C217" s="21">
        <v>43546</v>
      </c>
      <c r="D217" s="20" t="s">
        <v>11</v>
      </c>
      <c r="E217" s="22">
        <v>101.44</v>
      </c>
      <c r="F217" s="22">
        <v>35.503999999999998</v>
      </c>
      <c r="G217" s="22">
        <v>25.36</v>
      </c>
      <c r="H217" s="20">
        <v>20</v>
      </c>
      <c r="I217" s="20">
        <v>34</v>
      </c>
      <c r="J217" s="20">
        <v>0</v>
      </c>
    </row>
    <row r="218" spans="1:10" x14ac:dyDescent="0.2">
      <c r="A218" s="9" t="str">
        <f t="shared" si="6"/>
        <v>2019_3_Pollos Hermanos_West Albuquerque</v>
      </c>
      <c r="B218" s="12" t="str">
        <f t="shared" si="7"/>
        <v>2019_3</v>
      </c>
      <c r="C218" s="21">
        <v>43546</v>
      </c>
      <c r="D218" s="20" t="s">
        <v>11</v>
      </c>
      <c r="E218" s="22">
        <v>25.05</v>
      </c>
      <c r="F218" s="22">
        <v>8.7675000000000001</v>
      </c>
      <c r="G218" s="22">
        <v>6.2625000000000011</v>
      </c>
      <c r="H218" s="20">
        <v>5</v>
      </c>
      <c r="I218" s="20">
        <v>8</v>
      </c>
      <c r="J218" s="20">
        <v>0</v>
      </c>
    </row>
    <row r="219" spans="1:10" x14ac:dyDescent="0.2">
      <c r="A219" s="9" t="str">
        <f t="shared" si="6"/>
        <v>2019_3_Pollos Hermanos_Bottom Albuquerque</v>
      </c>
      <c r="B219" s="12" t="str">
        <f t="shared" si="7"/>
        <v>2019_3</v>
      </c>
      <c r="C219" s="21">
        <v>43547</v>
      </c>
      <c r="D219" s="20" t="s">
        <v>13</v>
      </c>
      <c r="E219" s="22">
        <v>57.57</v>
      </c>
      <c r="F219" s="22">
        <v>20.1495</v>
      </c>
      <c r="G219" s="22">
        <v>28.785000000000004</v>
      </c>
      <c r="H219" s="20">
        <v>12</v>
      </c>
      <c r="I219" s="20">
        <v>19</v>
      </c>
      <c r="J219" s="20">
        <v>3</v>
      </c>
    </row>
    <row r="220" spans="1:10" x14ac:dyDescent="0.2">
      <c r="A220" s="9" t="str">
        <f t="shared" si="6"/>
        <v>2019_3_Pollos Hermanos_Middle Albuquerque</v>
      </c>
      <c r="B220" s="12" t="str">
        <f t="shared" si="7"/>
        <v>2019_3</v>
      </c>
      <c r="C220" s="21">
        <v>43547</v>
      </c>
      <c r="D220" s="20" t="s">
        <v>12</v>
      </c>
      <c r="E220" s="22">
        <v>260.24</v>
      </c>
      <c r="F220" s="22">
        <v>91.084000000000003</v>
      </c>
      <c r="G220" s="22">
        <v>13.012</v>
      </c>
      <c r="H220" s="20">
        <v>52</v>
      </c>
      <c r="I220" s="20">
        <v>87</v>
      </c>
      <c r="J220" s="20">
        <v>0</v>
      </c>
    </row>
    <row r="221" spans="1:10" x14ac:dyDescent="0.2">
      <c r="A221" s="9" t="str">
        <f t="shared" si="6"/>
        <v>2019_3_Pollos Hermanos_North Albuquerque</v>
      </c>
      <c r="B221" s="12" t="str">
        <f t="shared" si="7"/>
        <v>2019_3</v>
      </c>
      <c r="C221" s="21">
        <v>43547</v>
      </c>
      <c r="D221" s="20" t="s">
        <v>8</v>
      </c>
      <c r="E221" s="22">
        <v>78.56</v>
      </c>
      <c r="F221" s="22">
        <v>27.495999999999999</v>
      </c>
      <c r="G221" s="22">
        <v>3.9280000000000004</v>
      </c>
      <c r="H221" s="20">
        <v>16</v>
      </c>
      <c r="I221" s="20">
        <v>26</v>
      </c>
      <c r="J221" s="20">
        <v>0</v>
      </c>
    </row>
    <row r="222" spans="1:10" x14ac:dyDescent="0.2">
      <c r="A222" s="9" t="str">
        <f t="shared" si="6"/>
        <v>2019_3_Pollos Hermanos_West Albuquerque</v>
      </c>
      <c r="B222" s="12" t="str">
        <f t="shared" si="7"/>
        <v>2019_3</v>
      </c>
      <c r="C222" s="21">
        <v>43547</v>
      </c>
      <c r="D222" s="20" t="s">
        <v>11</v>
      </c>
      <c r="E222" s="22">
        <v>34.71</v>
      </c>
      <c r="F222" s="22">
        <v>12.1485</v>
      </c>
      <c r="G222" s="22">
        <v>8.6775000000000002</v>
      </c>
      <c r="H222" s="20">
        <v>7</v>
      </c>
      <c r="I222" s="20">
        <v>12</v>
      </c>
      <c r="J222" s="20">
        <v>0</v>
      </c>
    </row>
    <row r="223" spans="1:10" x14ac:dyDescent="0.2">
      <c r="A223" s="9" t="str">
        <f t="shared" si="6"/>
        <v>2019_3_Pollos Hermanos_Middle Albuquerque</v>
      </c>
      <c r="B223" s="12" t="str">
        <f t="shared" si="7"/>
        <v>2019_3</v>
      </c>
      <c r="C223" s="21">
        <v>43548</v>
      </c>
      <c r="D223" s="20" t="s">
        <v>12</v>
      </c>
      <c r="E223" s="22">
        <v>546.38</v>
      </c>
      <c r="F223" s="22">
        <v>191.23299999999998</v>
      </c>
      <c r="G223" s="22">
        <v>27.319000000000003</v>
      </c>
      <c r="H223" s="20">
        <v>109</v>
      </c>
      <c r="I223" s="20">
        <v>182</v>
      </c>
      <c r="J223" s="20">
        <v>0</v>
      </c>
    </row>
    <row r="224" spans="1:10" x14ac:dyDescent="0.2">
      <c r="A224" s="9" t="str">
        <f t="shared" si="6"/>
        <v>2019_3_Pollos Hermanos_West Albuquerque</v>
      </c>
      <c r="B224" s="12" t="str">
        <f t="shared" si="7"/>
        <v>2019_3</v>
      </c>
      <c r="C224" s="21">
        <v>43548</v>
      </c>
      <c r="D224" s="20" t="s">
        <v>11</v>
      </c>
      <c r="E224" s="22">
        <v>180.69</v>
      </c>
      <c r="F224" s="22">
        <v>63.241499999999995</v>
      </c>
      <c r="G224" s="22">
        <v>45.172499999999999</v>
      </c>
      <c r="H224" s="20">
        <v>36</v>
      </c>
      <c r="I224" s="20">
        <v>60</v>
      </c>
      <c r="J224" s="20">
        <v>0</v>
      </c>
    </row>
    <row r="225" spans="1:10" x14ac:dyDescent="0.2">
      <c r="A225" s="9" t="str">
        <f t="shared" si="6"/>
        <v>2019_3_Pollos Hermanos_West Albuquerque</v>
      </c>
      <c r="B225" s="12" t="str">
        <f t="shared" si="7"/>
        <v>2019_3</v>
      </c>
      <c r="C225" s="21">
        <v>43548</v>
      </c>
      <c r="D225" s="20" t="s">
        <v>11</v>
      </c>
      <c r="E225" s="22">
        <v>66.349999999999994</v>
      </c>
      <c r="F225" s="22">
        <v>23.222499999999997</v>
      </c>
      <c r="G225" s="22">
        <v>16.587499999999999</v>
      </c>
      <c r="H225" s="20">
        <v>13</v>
      </c>
      <c r="I225" s="20">
        <v>22</v>
      </c>
      <c r="J225" s="20">
        <v>0</v>
      </c>
    </row>
    <row r="226" spans="1:10" x14ac:dyDescent="0.2">
      <c r="A226" s="9" t="str">
        <f t="shared" si="6"/>
        <v>2019_3_Pollos Hermanos_Bottom Albuquerque</v>
      </c>
      <c r="B226" s="12" t="str">
        <f t="shared" si="7"/>
        <v>2019_3</v>
      </c>
      <c r="C226" s="21">
        <v>43549</v>
      </c>
      <c r="D226" s="20" t="s">
        <v>13</v>
      </c>
      <c r="E226" s="22">
        <v>46.17</v>
      </c>
      <c r="F226" s="22">
        <v>16.159500000000001</v>
      </c>
      <c r="G226" s="22">
        <v>23.085000000000001</v>
      </c>
      <c r="H226" s="20">
        <v>9</v>
      </c>
      <c r="I226" s="20">
        <v>15</v>
      </c>
      <c r="J226" s="20">
        <v>2</v>
      </c>
    </row>
    <row r="227" spans="1:10" x14ac:dyDescent="0.2">
      <c r="A227" s="9" t="str">
        <f t="shared" si="6"/>
        <v>2019_3_Pollos Hermanos_East Albuquerque</v>
      </c>
      <c r="B227" s="12" t="str">
        <f t="shared" si="7"/>
        <v>2019_3</v>
      </c>
      <c r="C227" s="21">
        <v>43549</v>
      </c>
      <c r="D227" s="20" t="s">
        <v>10</v>
      </c>
      <c r="E227" s="22">
        <v>84.65</v>
      </c>
      <c r="F227" s="22">
        <v>29.627500000000001</v>
      </c>
      <c r="G227" s="22">
        <v>4.2325000000000008</v>
      </c>
      <c r="H227" s="20">
        <v>17</v>
      </c>
      <c r="I227" s="20">
        <v>28</v>
      </c>
      <c r="J227" s="20">
        <v>0</v>
      </c>
    </row>
    <row r="228" spans="1:10" x14ac:dyDescent="0.2">
      <c r="A228" s="9" t="str">
        <f t="shared" si="6"/>
        <v>2019_3_Pollos Hermanos_Middle Albuquerque</v>
      </c>
      <c r="B228" s="12" t="str">
        <f t="shared" si="7"/>
        <v>2019_3</v>
      </c>
      <c r="C228" s="21">
        <v>43549</v>
      </c>
      <c r="D228" s="20" t="s">
        <v>12</v>
      </c>
      <c r="E228" s="22">
        <v>145.44999999999999</v>
      </c>
      <c r="F228" s="22">
        <v>50.907499999999992</v>
      </c>
      <c r="G228" s="22">
        <v>7.2725</v>
      </c>
      <c r="H228" s="20">
        <v>29</v>
      </c>
      <c r="I228" s="20">
        <v>48</v>
      </c>
      <c r="J228" s="20">
        <v>0</v>
      </c>
    </row>
    <row r="229" spans="1:10" x14ac:dyDescent="0.2">
      <c r="A229" s="9" t="str">
        <f t="shared" si="6"/>
        <v>2019_3_Pollos Hermanos_North Albuquerque</v>
      </c>
      <c r="B229" s="12" t="str">
        <f t="shared" si="7"/>
        <v>2019_3</v>
      </c>
      <c r="C229" s="21">
        <v>43549</v>
      </c>
      <c r="D229" s="20" t="s">
        <v>8</v>
      </c>
      <c r="E229" s="22">
        <v>21.93</v>
      </c>
      <c r="F229" s="22">
        <v>7.6754999999999995</v>
      </c>
      <c r="G229" s="22">
        <v>1.0965</v>
      </c>
      <c r="H229" s="20">
        <v>4</v>
      </c>
      <c r="I229" s="20">
        <v>7</v>
      </c>
      <c r="J229" s="20">
        <v>0</v>
      </c>
    </row>
    <row r="230" spans="1:10" x14ac:dyDescent="0.2">
      <c r="A230" s="9" t="str">
        <f t="shared" si="6"/>
        <v>2019_3_Pollos Hermanos_Middle Albuquerque</v>
      </c>
      <c r="B230" s="12" t="str">
        <f t="shared" si="7"/>
        <v>2019_3</v>
      </c>
      <c r="C230" s="21">
        <v>43550</v>
      </c>
      <c r="D230" s="20" t="s">
        <v>12</v>
      </c>
      <c r="E230" s="22">
        <v>696.68</v>
      </c>
      <c r="F230" s="22">
        <v>243.83799999999997</v>
      </c>
      <c r="G230" s="22">
        <v>34.833999999999996</v>
      </c>
      <c r="H230" s="20">
        <v>139</v>
      </c>
      <c r="I230" s="20">
        <v>232</v>
      </c>
      <c r="J230" s="20">
        <v>0</v>
      </c>
    </row>
    <row r="231" spans="1:10" x14ac:dyDescent="0.2">
      <c r="A231" s="9" t="str">
        <f t="shared" si="6"/>
        <v>2019_3_Pollos Hermanos_West Albuquerque</v>
      </c>
      <c r="B231" s="12" t="str">
        <f t="shared" si="7"/>
        <v>2019_3</v>
      </c>
      <c r="C231" s="21">
        <v>43550</v>
      </c>
      <c r="D231" s="20" t="s">
        <v>11</v>
      </c>
      <c r="E231" s="22">
        <v>208.86</v>
      </c>
      <c r="F231" s="22">
        <v>73.100999999999999</v>
      </c>
      <c r="G231" s="22">
        <v>52.215000000000003</v>
      </c>
      <c r="H231" s="20">
        <v>42</v>
      </c>
      <c r="I231" s="20">
        <v>70</v>
      </c>
      <c r="J231" s="20">
        <v>0</v>
      </c>
    </row>
    <row r="232" spans="1:10" x14ac:dyDescent="0.2">
      <c r="A232" s="9" t="str">
        <f t="shared" si="6"/>
        <v>2019_3_Pollos Hermanos_West Albuquerque</v>
      </c>
      <c r="B232" s="12" t="str">
        <f t="shared" si="7"/>
        <v>2019_3</v>
      </c>
      <c r="C232" s="21">
        <v>43550</v>
      </c>
      <c r="D232" s="20" t="s">
        <v>11</v>
      </c>
      <c r="E232" s="22">
        <v>29.08</v>
      </c>
      <c r="F232" s="22">
        <v>10.177999999999999</v>
      </c>
      <c r="G232" s="22">
        <v>7.27</v>
      </c>
      <c r="H232" s="20">
        <v>6</v>
      </c>
      <c r="I232" s="20">
        <v>10</v>
      </c>
      <c r="J232" s="20">
        <v>0</v>
      </c>
    </row>
    <row r="233" spans="1:10" x14ac:dyDescent="0.2">
      <c r="A233" s="9" t="str">
        <f t="shared" si="6"/>
        <v>2019_3_Pollos Hermanos_Bottom Albuquerque</v>
      </c>
      <c r="B233" s="12" t="str">
        <f t="shared" si="7"/>
        <v>2019_3</v>
      </c>
      <c r="C233" s="21">
        <v>43551</v>
      </c>
      <c r="D233" s="20" t="s">
        <v>13</v>
      </c>
      <c r="E233" s="22">
        <v>207.95</v>
      </c>
      <c r="F233" s="22">
        <v>72.782499999999985</v>
      </c>
      <c r="G233" s="22">
        <v>103.97500000000001</v>
      </c>
      <c r="H233" s="20">
        <v>42</v>
      </c>
      <c r="I233" s="20">
        <v>69</v>
      </c>
      <c r="J233" s="20">
        <v>10</v>
      </c>
    </row>
    <row r="234" spans="1:10" x14ac:dyDescent="0.2">
      <c r="A234" s="9" t="str">
        <f t="shared" si="6"/>
        <v>2019_3_Pollos Hermanos_Middle Albuquerque</v>
      </c>
      <c r="B234" s="12" t="str">
        <f t="shared" si="7"/>
        <v>2019_3</v>
      </c>
      <c r="C234" s="21">
        <v>43551</v>
      </c>
      <c r="D234" s="20" t="s">
        <v>12</v>
      </c>
      <c r="E234" s="22">
        <v>80.45</v>
      </c>
      <c r="F234" s="22">
        <v>28.157499999999999</v>
      </c>
      <c r="G234" s="22">
        <v>4.0225</v>
      </c>
      <c r="H234" s="20">
        <v>16</v>
      </c>
      <c r="I234" s="20">
        <v>27</v>
      </c>
      <c r="J234" s="20">
        <v>0</v>
      </c>
    </row>
    <row r="235" spans="1:10" x14ac:dyDescent="0.2">
      <c r="A235" s="9" t="str">
        <f t="shared" si="6"/>
        <v>2019_3_Pollos Hermanos_South Albuquerque</v>
      </c>
      <c r="B235" s="12" t="str">
        <f t="shared" si="7"/>
        <v>2019_3</v>
      </c>
      <c r="C235" s="21">
        <v>43551</v>
      </c>
      <c r="D235" s="20" t="s">
        <v>9</v>
      </c>
      <c r="E235" s="22">
        <v>50.49</v>
      </c>
      <c r="F235" s="22">
        <v>17.671499999999998</v>
      </c>
      <c r="G235" s="22">
        <v>2.5245000000000002</v>
      </c>
      <c r="H235" s="20">
        <v>10</v>
      </c>
      <c r="I235" s="20">
        <v>17</v>
      </c>
      <c r="J235" s="20">
        <v>0</v>
      </c>
    </row>
    <row r="236" spans="1:10" x14ac:dyDescent="0.2">
      <c r="A236" s="9" t="str">
        <f t="shared" si="6"/>
        <v>2019_3_Pollos Hermanos_East Albuquerque</v>
      </c>
      <c r="B236" s="12" t="str">
        <f t="shared" si="7"/>
        <v>2019_3</v>
      </c>
      <c r="C236" s="21">
        <v>43552</v>
      </c>
      <c r="D236" s="20" t="s">
        <v>10</v>
      </c>
      <c r="E236" s="22">
        <v>33.82</v>
      </c>
      <c r="F236" s="22">
        <v>11.837</v>
      </c>
      <c r="G236" s="22">
        <v>1.6910000000000001</v>
      </c>
      <c r="H236" s="20">
        <v>7</v>
      </c>
      <c r="I236" s="20">
        <v>11</v>
      </c>
      <c r="J236" s="20">
        <v>0</v>
      </c>
    </row>
    <row r="237" spans="1:10" x14ac:dyDescent="0.2">
      <c r="A237" s="9" t="str">
        <f t="shared" si="6"/>
        <v>2019_3_Pollos Hermanos_Middle Albuquerque</v>
      </c>
      <c r="B237" s="12" t="str">
        <f t="shared" si="7"/>
        <v>2019_3</v>
      </c>
      <c r="C237" s="21">
        <v>43552</v>
      </c>
      <c r="D237" s="20" t="s">
        <v>12</v>
      </c>
      <c r="E237" s="22">
        <v>71.37</v>
      </c>
      <c r="F237" s="22">
        <v>24.979500000000002</v>
      </c>
      <c r="G237" s="22">
        <v>3.5685000000000002</v>
      </c>
      <c r="H237" s="20">
        <v>14</v>
      </c>
      <c r="I237" s="20">
        <v>24</v>
      </c>
      <c r="J237" s="20">
        <v>0</v>
      </c>
    </row>
    <row r="238" spans="1:10" x14ac:dyDescent="0.2">
      <c r="A238" s="9" t="str">
        <f t="shared" si="6"/>
        <v>2019_3_Pollos Hermanos_West Albuquerque</v>
      </c>
      <c r="B238" s="12" t="str">
        <f t="shared" si="7"/>
        <v>2019_3</v>
      </c>
      <c r="C238" s="21">
        <v>43552</v>
      </c>
      <c r="D238" s="20" t="s">
        <v>11</v>
      </c>
      <c r="E238" s="22">
        <v>235.66</v>
      </c>
      <c r="F238" s="22">
        <v>82.480999999999995</v>
      </c>
      <c r="G238" s="22">
        <v>58.915000000000006</v>
      </c>
      <c r="H238" s="20">
        <v>47</v>
      </c>
      <c r="I238" s="20">
        <v>79</v>
      </c>
      <c r="J238" s="20">
        <v>0</v>
      </c>
    </row>
    <row r="239" spans="1:10" x14ac:dyDescent="0.2">
      <c r="A239" s="9" t="str">
        <f t="shared" si="6"/>
        <v>2019_3_Pollos Hermanos_West Albuquerque</v>
      </c>
      <c r="B239" s="12" t="str">
        <f t="shared" si="7"/>
        <v>2019_3</v>
      </c>
      <c r="C239" s="21">
        <v>43552</v>
      </c>
      <c r="D239" s="20" t="s">
        <v>11</v>
      </c>
      <c r="E239" s="22">
        <v>4.4000000000000004</v>
      </c>
      <c r="F239" s="22">
        <v>1.54</v>
      </c>
      <c r="G239" s="22">
        <v>1.1000000000000001</v>
      </c>
      <c r="H239" s="20">
        <v>1</v>
      </c>
      <c r="I239" s="20">
        <v>1</v>
      </c>
      <c r="J239" s="20">
        <v>0</v>
      </c>
    </row>
    <row r="240" spans="1:10" x14ac:dyDescent="0.2">
      <c r="A240" s="9" t="str">
        <f t="shared" si="6"/>
        <v>2019_3_Pollos Hermanos_Bottom Albuquerque</v>
      </c>
      <c r="B240" s="12" t="str">
        <f t="shared" si="7"/>
        <v>2019_3</v>
      </c>
      <c r="C240" s="21">
        <v>43553</v>
      </c>
      <c r="D240" s="20" t="s">
        <v>13</v>
      </c>
      <c r="E240" s="22">
        <v>34.200000000000003</v>
      </c>
      <c r="F240" s="22">
        <v>11.97</v>
      </c>
      <c r="G240" s="22">
        <v>17.100000000000001</v>
      </c>
      <c r="H240" s="20">
        <v>7</v>
      </c>
      <c r="I240" s="20">
        <v>11</v>
      </c>
      <c r="J240" s="20">
        <v>2</v>
      </c>
    </row>
    <row r="241" spans="1:10" x14ac:dyDescent="0.2">
      <c r="A241" s="9" t="str">
        <f t="shared" si="6"/>
        <v>2019_3_Pollos Hermanos_Middle Albuquerque</v>
      </c>
      <c r="B241" s="12" t="str">
        <f t="shared" si="7"/>
        <v>2019_3</v>
      </c>
      <c r="C241" s="21">
        <v>43553</v>
      </c>
      <c r="D241" s="20" t="s">
        <v>12</v>
      </c>
      <c r="E241" s="22">
        <v>59.35</v>
      </c>
      <c r="F241" s="22">
        <v>20.772500000000001</v>
      </c>
      <c r="G241" s="22">
        <v>2.9675000000000002</v>
      </c>
      <c r="H241" s="20">
        <v>12</v>
      </c>
      <c r="I241" s="20">
        <v>20</v>
      </c>
      <c r="J241" s="20">
        <v>0</v>
      </c>
    </row>
    <row r="242" spans="1:10" x14ac:dyDescent="0.2">
      <c r="A242" s="9" t="str">
        <f t="shared" si="6"/>
        <v>2019_3_Pollos Hermanos_Middle Albuquerque</v>
      </c>
      <c r="B242" s="12" t="str">
        <f t="shared" si="7"/>
        <v>2019_3</v>
      </c>
      <c r="C242" s="21">
        <v>43554</v>
      </c>
      <c r="D242" s="20" t="s">
        <v>12</v>
      </c>
      <c r="E242" s="22">
        <v>89.29</v>
      </c>
      <c r="F242" s="22">
        <v>31.2515</v>
      </c>
      <c r="G242" s="22">
        <v>4.4645000000000001</v>
      </c>
      <c r="H242" s="20">
        <v>18</v>
      </c>
      <c r="I242" s="20">
        <v>30</v>
      </c>
      <c r="J242" s="20">
        <v>0</v>
      </c>
    </row>
    <row r="243" spans="1:10" x14ac:dyDescent="0.2">
      <c r="A243" s="9" t="str">
        <f t="shared" si="6"/>
        <v>2019_3_Pollos Hermanos_West Albuquerque</v>
      </c>
      <c r="B243" s="12" t="str">
        <f t="shared" si="7"/>
        <v>2019_3</v>
      </c>
      <c r="C243" s="21">
        <v>43554</v>
      </c>
      <c r="D243" s="20" t="s">
        <v>11</v>
      </c>
      <c r="E243" s="22">
        <v>214.78</v>
      </c>
      <c r="F243" s="22">
        <v>75.173000000000002</v>
      </c>
      <c r="G243" s="22">
        <v>53.695000000000007</v>
      </c>
      <c r="H243" s="20">
        <v>43</v>
      </c>
      <c r="I243" s="20">
        <v>72</v>
      </c>
      <c r="J243" s="20">
        <v>0</v>
      </c>
    </row>
    <row r="244" spans="1:10" x14ac:dyDescent="0.2">
      <c r="A244" s="9" t="str">
        <f t="shared" si="6"/>
        <v>2019_3_Pollos Hermanos_West Albuquerque</v>
      </c>
      <c r="B244" s="12" t="str">
        <f t="shared" si="7"/>
        <v>2019_3</v>
      </c>
      <c r="C244" s="21">
        <v>43554</v>
      </c>
      <c r="D244" s="20" t="s">
        <v>11</v>
      </c>
      <c r="E244" s="22">
        <v>30.69</v>
      </c>
      <c r="F244" s="22">
        <v>10.7415</v>
      </c>
      <c r="G244" s="22">
        <v>7.6725000000000012</v>
      </c>
      <c r="H244" s="20">
        <v>6</v>
      </c>
      <c r="I244" s="20">
        <v>10</v>
      </c>
      <c r="J244" s="20">
        <v>0</v>
      </c>
    </row>
    <row r="245" spans="1:10" x14ac:dyDescent="0.2">
      <c r="A245" s="9" t="str">
        <f t="shared" si="6"/>
        <v>2019_3_Pollos Hermanos_Bottom Albuquerque</v>
      </c>
      <c r="B245" s="12" t="str">
        <f t="shared" si="7"/>
        <v>2019_3</v>
      </c>
      <c r="C245" s="21">
        <v>43555</v>
      </c>
      <c r="D245" s="20" t="s">
        <v>13</v>
      </c>
      <c r="E245" s="22">
        <v>52.78</v>
      </c>
      <c r="F245" s="22">
        <v>18.472999999999999</v>
      </c>
      <c r="G245" s="22">
        <v>26.39</v>
      </c>
      <c r="H245" s="20">
        <v>11</v>
      </c>
      <c r="I245" s="20">
        <v>18</v>
      </c>
      <c r="J245" s="20">
        <v>3</v>
      </c>
    </row>
    <row r="246" spans="1:10" x14ac:dyDescent="0.2">
      <c r="A246" s="9" t="str">
        <f t="shared" si="6"/>
        <v>2019_3_Pollos Hermanos_East Albuquerque</v>
      </c>
      <c r="B246" s="12" t="str">
        <f t="shared" si="7"/>
        <v>2019_3</v>
      </c>
      <c r="C246" s="21">
        <v>43555</v>
      </c>
      <c r="D246" s="20" t="s">
        <v>10</v>
      </c>
      <c r="E246" s="22">
        <v>303.66000000000003</v>
      </c>
      <c r="F246" s="22">
        <v>106.28100000000001</v>
      </c>
      <c r="G246" s="22">
        <v>15.183000000000002</v>
      </c>
      <c r="H246" s="20">
        <v>61</v>
      </c>
      <c r="I246" s="20">
        <v>101</v>
      </c>
      <c r="J246" s="20">
        <v>0</v>
      </c>
    </row>
    <row r="247" spans="1:10" x14ac:dyDescent="0.2">
      <c r="A247" s="9" t="str">
        <f t="shared" si="6"/>
        <v>2019_3_Pollos Hermanos_Middle Albuquerque</v>
      </c>
      <c r="B247" s="12" t="str">
        <f t="shared" si="7"/>
        <v>2019_3</v>
      </c>
      <c r="C247" s="21">
        <v>43555</v>
      </c>
      <c r="D247" s="20" t="s">
        <v>12</v>
      </c>
      <c r="E247" s="22">
        <v>12.28</v>
      </c>
      <c r="F247" s="22">
        <v>4.2979999999999992</v>
      </c>
      <c r="G247" s="22">
        <v>0.61399999999999999</v>
      </c>
      <c r="H247" s="20">
        <v>2</v>
      </c>
      <c r="I247" s="20">
        <v>4</v>
      </c>
      <c r="J247" s="20">
        <v>0</v>
      </c>
    </row>
    <row r="248" spans="1:10" x14ac:dyDescent="0.2">
      <c r="A248" s="9" t="str">
        <f t="shared" si="6"/>
        <v>2019_4_Pollos Hermanos_Middle Albuquerque</v>
      </c>
      <c r="B248" s="12" t="str">
        <f t="shared" si="7"/>
        <v>2019_4</v>
      </c>
      <c r="C248" s="21">
        <v>43556</v>
      </c>
      <c r="D248" s="20" t="s">
        <v>12</v>
      </c>
      <c r="E248" s="22">
        <v>78.36</v>
      </c>
      <c r="F248" s="22">
        <v>27.425999999999998</v>
      </c>
      <c r="G248" s="22">
        <v>3.9180000000000001</v>
      </c>
      <c r="H248" s="20">
        <v>16</v>
      </c>
      <c r="I248" s="20">
        <v>26</v>
      </c>
      <c r="J248" s="20">
        <v>0</v>
      </c>
    </row>
    <row r="249" spans="1:10" x14ac:dyDescent="0.2">
      <c r="A249" s="9" t="str">
        <f t="shared" si="6"/>
        <v>2019_4_Pollos Hermanos_West Albuquerque</v>
      </c>
      <c r="B249" s="12" t="str">
        <f t="shared" si="7"/>
        <v>2019_4</v>
      </c>
      <c r="C249" s="21">
        <v>43556</v>
      </c>
      <c r="D249" s="20" t="s">
        <v>11</v>
      </c>
      <c r="E249" s="22">
        <v>300.55</v>
      </c>
      <c r="F249" s="22">
        <v>105.1925</v>
      </c>
      <c r="G249" s="22">
        <v>75.137500000000003</v>
      </c>
      <c r="H249" s="20">
        <v>60</v>
      </c>
      <c r="I249" s="20">
        <v>100</v>
      </c>
      <c r="J249" s="20">
        <v>0</v>
      </c>
    </row>
    <row r="250" spans="1:10" x14ac:dyDescent="0.2">
      <c r="A250" s="9" t="str">
        <f t="shared" si="6"/>
        <v>2019_4_Pollos Hermanos_West Albuquerque</v>
      </c>
      <c r="B250" s="12" t="str">
        <f t="shared" si="7"/>
        <v>2019_4</v>
      </c>
      <c r="C250" s="21">
        <v>43556</v>
      </c>
      <c r="D250" s="20" t="s">
        <v>11</v>
      </c>
      <c r="E250" s="22">
        <v>27.73</v>
      </c>
      <c r="F250" s="22">
        <v>9.7054999999999989</v>
      </c>
      <c r="G250" s="22">
        <v>6.9325000000000001</v>
      </c>
      <c r="H250" s="20">
        <v>6</v>
      </c>
      <c r="I250" s="20">
        <v>9</v>
      </c>
      <c r="J250" s="20">
        <v>0</v>
      </c>
    </row>
    <row r="251" spans="1:10" x14ac:dyDescent="0.2">
      <c r="A251" s="9" t="str">
        <f t="shared" si="6"/>
        <v>2019_4_Pollos Hermanos_Bottom Albuquerque</v>
      </c>
      <c r="B251" s="12" t="str">
        <f t="shared" si="7"/>
        <v>2019_4</v>
      </c>
      <c r="C251" s="21">
        <v>43557</v>
      </c>
      <c r="D251" s="20" t="s">
        <v>13</v>
      </c>
      <c r="E251" s="22">
        <v>266.98</v>
      </c>
      <c r="F251" s="22">
        <v>93.442999999999998</v>
      </c>
      <c r="G251" s="22">
        <v>133.49</v>
      </c>
      <c r="H251" s="20">
        <v>53</v>
      </c>
      <c r="I251" s="20">
        <v>89</v>
      </c>
      <c r="J251" s="20">
        <v>13</v>
      </c>
    </row>
    <row r="252" spans="1:10" x14ac:dyDescent="0.2">
      <c r="A252" s="9" t="str">
        <f t="shared" si="6"/>
        <v>2019_4_Pollos Hermanos_Middle Albuquerque</v>
      </c>
      <c r="B252" s="12" t="str">
        <f t="shared" si="7"/>
        <v>2019_4</v>
      </c>
      <c r="C252" s="21">
        <v>43557</v>
      </c>
      <c r="D252" s="20" t="s">
        <v>12</v>
      </c>
      <c r="E252" s="22">
        <v>98.73</v>
      </c>
      <c r="F252" s="22">
        <v>34.555500000000002</v>
      </c>
      <c r="G252" s="22">
        <v>4.9365000000000006</v>
      </c>
      <c r="H252" s="20">
        <v>20</v>
      </c>
      <c r="I252" s="20">
        <v>33</v>
      </c>
      <c r="J252" s="20">
        <v>0</v>
      </c>
    </row>
    <row r="253" spans="1:10" x14ac:dyDescent="0.2">
      <c r="A253" s="9" t="str">
        <f t="shared" si="6"/>
        <v>2019_4_Pollos Hermanos_East Albuquerque</v>
      </c>
      <c r="B253" s="12" t="str">
        <f t="shared" si="7"/>
        <v>2019_4</v>
      </c>
      <c r="C253" s="21">
        <v>43558</v>
      </c>
      <c r="D253" s="20" t="s">
        <v>10</v>
      </c>
      <c r="E253" s="22">
        <v>258.64999999999998</v>
      </c>
      <c r="F253" s="22">
        <v>90.527499999999989</v>
      </c>
      <c r="G253" s="22">
        <v>12.932499999999999</v>
      </c>
      <c r="H253" s="20">
        <v>52</v>
      </c>
      <c r="I253" s="20">
        <v>86</v>
      </c>
      <c r="J253" s="20">
        <v>0</v>
      </c>
    </row>
    <row r="254" spans="1:10" x14ac:dyDescent="0.2">
      <c r="A254" s="9" t="str">
        <f t="shared" si="6"/>
        <v>2019_4_Pollos Hermanos_Middle Albuquerque</v>
      </c>
      <c r="B254" s="12" t="str">
        <f t="shared" si="7"/>
        <v>2019_4</v>
      </c>
      <c r="C254" s="21">
        <v>43558</v>
      </c>
      <c r="D254" s="20" t="s">
        <v>12</v>
      </c>
      <c r="E254" s="22">
        <v>79.48</v>
      </c>
      <c r="F254" s="22">
        <v>27.818000000000001</v>
      </c>
      <c r="G254" s="22">
        <v>3.9740000000000002</v>
      </c>
      <c r="H254" s="20">
        <v>16</v>
      </c>
      <c r="I254" s="20">
        <v>26</v>
      </c>
      <c r="J254" s="20">
        <v>0</v>
      </c>
    </row>
    <row r="255" spans="1:10" x14ac:dyDescent="0.2">
      <c r="A255" s="9" t="str">
        <f t="shared" si="6"/>
        <v>2019_4_Pollos Hermanos_West Albuquerque</v>
      </c>
      <c r="B255" s="12" t="str">
        <f t="shared" si="7"/>
        <v>2019_4</v>
      </c>
      <c r="C255" s="21">
        <v>43558</v>
      </c>
      <c r="D255" s="20" t="s">
        <v>11</v>
      </c>
      <c r="E255" s="22">
        <v>13.29</v>
      </c>
      <c r="F255" s="22">
        <v>4.6514999999999995</v>
      </c>
      <c r="G255" s="22">
        <v>3.3224999999999998</v>
      </c>
      <c r="H255" s="20">
        <v>3</v>
      </c>
      <c r="I255" s="20">
        <v>4</v>
      </c>
      <c r="J255" s="20">
        <v>0</v>
      </c>
    </row>
    <row r="256" spans="1:10" x14ac:dyDescent="0.2">
      <c r="A256" s="9" t="str">
        <f t="shared" si="6"/>
        <v>2019_4_Pollos Hermanos_West Albuquerque</v>
      </c>
      <c r="B256" s="12" t="str">
        <f t="shared" si="7"/>
        <v>2019_4</v>
      </c>
      <c r="C256" s="21">
        <v>43558</v>
      </c>
      <c r="D256" s="20" t="s">
        <v>11</v>
      </c>
      <c r="E256" s="22">
        <v>27.25</v>
      </c>
      <c r="F256" s="22">
        <v>9.5374999999999996</v>
      </c>
      <c r="G256" s="22">
        <v>6.8125</v>
      </c>
      <c r="H256" s="20">
        <v>5</v>
      </c>
      <c r="I256" s="20">
        <v>9</v>
      </c>
      <c r="J256" s="20">
        <v>0</v>
      </c>
    </row>
    <row r="257" spans="1:10" x14ac:dyDescent="0.2">
      <c r="A257" s="9" t="str">
        <f t="shared" si="6"/>
        <v>2019_4_Pollos Hermanos_Bottom Albuquerque</v>
      </c>
      <c r="B257" s="12" t="str">
        <f t="shared" si="7"/>
        <v>2019_4</v>
      </c>
      <c r="C257" s="21">
        <v>43559</v>
      </c>
      <c r="D257" s="20" t="s">
        <v>13</v>
      </c>
      <c r="E257" s="22">
        <v>81.62</v>
      </c>
      <c r="F257" s="22">
        <v>28.567</v>
      </c>
      <c r="G257" s="22">
        <v>40.81</v>
      </c>
      <c r="H257" s="20">
        <v>16</v>
      </c>
      <c r="I257" s="20">
        <v>27</v>
      </c>
      <c r="J257" s="20">
        <v>4</v>
      </c>
    </row>
    <row r="258" spans="1:10" x14ac:dyDescent="0.2">
      <c r="A258" s="9" t="str">
        <f t="shared" ref="A258:A321" si="8">CONCATENATE(B258,"_",D258)</f>
        <v>2019_4_Pollos Hermanos_Middle Albuquerque</v>
      </c>
      <c r="B258" s="12" t="str">
        <f t="shared" ref="B258:B321" si="9">CONCATENATE(YEAR(C258),"_",MONTH(C258))</f>
        <v>2019_4</v>
      </c>
      <c r="C258" s="21">
        <v>43559</v>
      </c>
      <c r="D258" s="20" t="s">
        <v>12</v>
      </c>
      <c r="E258" s="22">
        <v>19.48</v>
      </c>
      <c r="F258" s="22">
        <v>6.8179999999999996</v>
      </c>
      <c r="G258" s="22">
        <v>0.97400000000000009</v>
      </c>
      <c r="H258" s="20">
        <v>4</v>
      </c>
      <c r="I258" s="20">
        <v>6</v>
      </c>
      <c r="J258" s="20">
        <v>0</v>
      </c>
    </row>
    <row r="259" spans="1:10" x14ac:dyDescent="0.2">
      <c r="A259" s="9" t="str">
        <f t="shared" si="8"/>
        <v>2019_4_Pollos Hermanos_Middle Albuquerque</v>
      </c>
      <c r="B259" s="12" t="str">
        <f t="shared" si="9"/>
        <v>2019_4</v>
      </c>
      <c r="C259" s="21">
        <v>43560</v>
      </c>
      <c r="D259" s="20" t="s">
        <v>12</v>
      </c>
      <c r="E259" s="22">
        <v>69.2</v>
      </c>
      <c r="F259" s="22">
        <v>24.22</v>
      </c>
      <c r="G259" s="22">
        <v>3.4600000000000004</v>
      </c>
      <c r="H259" s="20">
        <v>14</v>
      </c>
      <c r="I259" s="20">
        <v>23</v>
      </c>
      <c r="J259" s="20">
        <v>0</v>
      </c>
    </row>
    <row r="260" spans="1:10" x14ac:dyDescent="0.2">
      <c r="A260" s="9" t="str">
        <f t="shared" si="8"/>
        <v>2019_4_Pollos Hermanos_West Albuquerque</v>
      </c>
      <c r="B260" s="12" t="str">
        <f t="shared" si="9"/>
        <v>2019_4</v>
      </c>
      <c r="C260" s="21">
        <v>43560</v>
      </c>
      <c r="D260" s="20" t="s">
        <v>11</v>
      </c>
      <c r="E260" s="22">
        <v>371.33</v>
      </c>
      <c r="F260" s="22">
        <v>129.96549999999999</v>
      </c>
      <c r="G260" s="22">
        <v>92.83250000000001</v>
      </c>
      <c r="H260" s="20">
        <v>74</v>
      </c>
      <c r="I260" s="20">
        <v>124</v>
      </c>
      <c r="J260" s="20">
        <v>0</v>
      </c>
    </row>
    <row r="261" spans="1:10" x14ac:dyDescent="0.2">
      <c r="A261" s="9" t="str">
        <f t="shared" si="8"/>
        <v>2019_4_Pollos Hermanos_West Albuquerque</v>
      </c>
      <c r="B261" s="12" t="str">
        <f t="shared" si="9"/>
        <v>2019_4</v>
      </c>
      <c r="C261" s="21">
        <v>43560</v>
      </c>
      <c r="D261" s="20" t="s">
        <v>11</v>
      </c>
      <c r="E261" s="22">
        <v>23.41</v>
      </c>
      <c r="F261" s="22">
        <v>8.1935000000000002</v>
      </c>
      <c r="G261" s="22">
        <v>5.8525000000000009</v>
      </c>
      <c r="H261" s="20">
        <v>5</v>
      </c>
      <c r="I261" s="20">
        <v>8</v>
      </c>
      <c r="J261" s="20">
        <v>0</v>
      </c>
    </row>
    <row r="262" spans="1:10" x14ac:dyDescent="0.2">
      <c r="A262" s="9" t="str">
        <f t="shared" si="8"/>
        <v>2019_4_Pollos Hermanos_Bottom Albuquerque</v>
      </c>
      <c r="B262" s="12" t="str">
        <f t="shared" si="9"/>
        <v>2019_4</v>
      </c>
      <c r="C262" s="21">
        <v>43561</v>
      </c>
      <c r="D262" s="20" t="s">
        <v>13</v>
      </c>
      <c r="E262" s="22">
        <v>37.520000000000003</v>
      </c>
      <c r="F262" s="22">
        <v>13.132</v>
      </c>
      <c r="G262" s="22">
        <v>18.760000000000005</v>
      </c>
      <c r="H262" s="20">
        <v>8</v>
      </c>
      <c r="I262" s="20">
        <v>13</v>
      </c>
      <c r="J262" s="20">
        <v>2</v>
      </c>
    </row>
    <row r="263" spans="1:10" x14ac:dyDescent="0.2">
      <c r="A263" s="9" t="str">
        <f t="shared" si="8"/>
        <v>2019_4_Pollos Hermanos_East Albuquerque</v>
      </c>
      <c r="B263" s="12" t="str">
        <f t="shared" si="9"/>
        <v>2019_4</v>
      </c>
      <c r="C263" s="21">
        <v>43561</v>
      </c>
      <c r="D263" s="20" t="s">
        <v>10</v>
      </c>
      <c r="E263" s="22">
        <v>80.989999999999995</v>
      </c>
      <c r="F263" s="22">
        <v>28.346499999999995</v>
      </c>
      <c r="G263" s="22">
        <v>4.0495000000000001</v>
      </c>
      <c r="H263" s="20">
        <v>16</v>
      </c>
      <c r="I263" s="20">
        <v>27</v>
      </c>
      <c r="J263" s="20">
        <v>0</v>
      </c>
    </row>
    <row r="264" spans="1:10" x14ac:dyDescent="0.2">
      <c r="A264" s="9" t="str">
        <f t="shared" si="8"/>
        <v>2019_4_Pollos Hermanos_Middle Albuquerque</v>
      </c>
      <c r="B264" s="12" t="str">
        <f t="shared" si="9"/>
        <v>2019_4</v>
      </c>
      <c r="C264" s="21">
        <v>43561</v>
      </c>
      <c r="D264" s="20" t="s">
        <v>12</v>
      </c>
      <c r="E264" s="22">
        <v>47.99</v>
      </c>
      <c r="F264" s="22">
        <v>16.796499999999998</v>
      </c>
      <c r="G264" s="22">
        <v>2.3995000000000002</v>
      </c>
      <c r="H264" s="20">
        <v>10</v>
      </c>
      <c r="I264" s="20">
        <v>16</v>
      </c>
      <c r="J264" s="20">
        <v>0</v>
      </c>
    </row>
    <row r="265" spans="1:10" x14ac:dyDescent="0.2">
      <c r="A265" s="9" t="str">
        <f t="shared" si="8"/>
        <v>2019_4_Pollos Hermanos_Middle Albuquerque</v>
      </c>
      <c r="B265" s="12" t="str">
        <f t="shared" si="9"/>
        <v>2019_4</v>
      </c>
      <c r="C265" s="21">
        <v>43562</v>
      </c>
      <c r="D265" s="20" t="s">
        <v>12</v>
      </c>
      <c r="E265" s="22">
        <v>90.45</v>
      </c>
      <c r="F265" s="22">
        <v>31.657499999999999</v>
      </c>
      <c r="G265" s="22">
        <v>4.5225</v>
      </c>
      <c r="H265" s="20">
        <v>18</v>
      </c>
      <c r="I265" s="20">
        <v>30</v>
      </c>
      <c r="J265" s="20">
        <v>0</v>
      </c>
    </row>
    <row r="266" spans="1:10" x14ac:dyDescent="0.2">
      <c r="A266" s="9" t="str">
        <f t="shared" si="8"/>
        <v>2019_4_Pollos Hermanos_West Albuquerque</v>
      </c>
      <c r="B266" s="12" t="str">
        <f t="shared" si="9"/>
        <v>2019_4</v>
      </c>
      <c r="C266" s="21">
        <v>43562</v>
      </c>
      <c r="D266" s="20" t="s">
        <v>11</v>
      </c>
      <c r="E266" s="22">
        <v>130.79</v>
      </c>
      <c r="F266" s="22">
        <v>45.776499999999992</v>
      </c>
      <c r="G266" s="22">
        <v>32.697500000000005</v>
      </c>
      <c r="H266" s="20">
        <v>26</v>
      </c>
      <c r="I266" s="20">
        <v>44</v>
      </c>
      <c r="J266" s="20">
        <v>0</v>
      </c>
    </row>
    <row r="267" spans="1:10" x14ac:dyDescent="0.2">
      <c r="A267" s="9" t="str">
        <f t="shared" si="8"/>
        <v>2019_4_Pollos Hermanos_West Albuquerque</v>
      </c>
      <c r="B267" s="12" t="str">
        <f t="shared" si="9"/>
        <v>2019_4</v>
      </c>
      <c r="C267" s="21">
        <v>43562</v>
      </c>
      <c r="D267" s="20" t="s">
        <v>11</v>
      </c>
      <c r="E267" s="22">
        <v>58.75</v>
      </c>
      <c r="F267" s="22">
        <v>20.5625</v>
      </c>
      <c r="G267" s="22">
        <v>14.6875</v>
      </c>
      <c r="H267" s="20">
        <v>12</v>
      </c>
      <c r="I267" s="20">
        <v>20</v>
      </c>
      <c r="J267" s="20">
        <v>0</v>
      </c>
    </row>
    <row r="268" spans="1:10" x14ac:dyDescent="0.2">
      <c r="A268" s="9" t="str">
        <f t="shared" si="8"/>
        <v>2019_4_Pollos Hermanos_Bottom Albuquerque</v>
      </c>
      <c r="B268" s="12" t="str">
        <f t="shared" si="9"/>
        <v>2019_4</v>
      </c>
      <c r="C268" s="21">
        <v>43563</v>
      </c>
      <c r="D268" s="20" t="s">
        <v>13</v>
      </c>
      <c r="E268" s="22">
        <v>129.82</v>
      </c>
      <c r="F268" s="22">
        <v>45.436999999999998</v>
      </c>
      <c r="G268" s="22">
        <v>64.91</v>
      </c>
      <c r="H268" s="20">
        <v>26</v>
      </c>
      <c r="I268" s="20">
        <v>43</v>
      </c>
      <c r="J268" s="20">
        <v>6</v>
      </c>
    </row>
    <row r="269" spans="1:10" x14ac:dyDescent="0.2">
      <c r="A269" s="9" t="str">
        <f t="shared" si="8"/>
        <v>2019_4_Pollos Hermanos_Middle Albuquerque</v>
      </c>
      <c r="B269" s="12" t="str">
        <f t="shared" si="9"/>
        <v>2019_4</v>
      </c>
      <c r="C269" s="21">
        <v>43563</v>
      </c>
      <c r="D269" s="20" t="s">
        <v>12</v>
      </c>
      <c r="E269" s="22">
        <v>42.9</v>
      </c>
      <c r="F269" s="22">
        <v>15.014999999999999</v>
      </c>
      <c r="G269" s="22">
        <v>2.145</v>
      </c>
      <c r="H269" s="20">
        <v>9</v>
      </c>
      <c r="I269" s="20">
        <v>14</v>
      </c>
      <c r="J269" s="20">
        <v>0</v>
      </c>
    </row>
    <row r="270" spans="1:10" x14ac:dyDescent="0.2">
      <c r="A270" s="9" t="str">
        <f t="shared" si="8"/>
        <v>2019_4_Pollos Hermanos_East Albuquerque</v>
      </c>
      <c r="B270" s="12" t="str">
        <f t="shared" si="9"/>
        <v>2019_4</v>
      </c>
      <c r="C270" s="21">
        <v>43564</v>
      </c>
      <c r="D270" s="20" t="s">
        <v>10</v>
      </c>
      <c r="E270" s="22">
        <v>77.83</v>
      </c>
      <c r="F270" s="22">
        <v>27.240499999999997</v>
      </c>
      <c r="G270" s="22">
        <v>3.8915000000000002</v>
      </c>
      <c r="H270" s="20">
        <v>16</v>
      </c>
      <c r="I270" s="20">
        <v>26</v>
      </c>
      <c r="J270" s="20">
        <v>0</v>
      </c>
    </row>
    <row r="271" spans="1:10" x14ac:dyDescent="0.2">
      <c r="A271" s="9" t="str">
        <f t="shared" si="8"/>
        <v>2019_4_Pollos Hermanos_Middle Albuquerque</v>
      </c>
      <c r="B271" s="12" t="str">
        <f t="shared" si="9"/>
        <v>2019_4</v>
      </c>
      <c r="C271" s="21">
        <v>43564</v>
      </c>
      <c r="D271" s="20" t="s">
        <v>12</v>
      </c>
      <c r="E271" s="22">
        <v>97.73</v>
      </c>
      <c r="F271" s="22">
        <v>34.205500000000001</v>
      </c>
      <c r="G271" s="22">
        <v>4.8865000000000007</v>
      </c>
      <c r="H271" s="20">
        <v>20</v>
      </c>
      <c r="I271" s="20">
        <v>33</v>
      </c>
      <c r="J271" s="20">
        <v>0</v>
      </c>
    </row>
    <row r="272" spans="1:10" x14ac:dyDescent="0.2">
      <c r="A272" s="9" t="str">
        <f t="shared" si="8"/>
        <v>2019_4_Pollos Hermanos_West Albuquerque</v>
      </c>
      <c r="B272" s="12" t="str">
        <f t="shared" si="9"/>
        <v>2019_4</v>
      </c>
      <c r="C272" s="21">
        <v>43564</v>
      </c>
      <c r="D272" s="20" t="s">
        <v>11</v>
      </c>
      <c r="E272" s="22">
        <v>465.4</v>
      </c>
      <c r="F272" s="22">
        <v>162.88999999999999</v>
      </c>
      <c r="G272" s="22">
        <v>116.35</v>
      </c>
      <c r="H272" s="20">
        <v>93</v>
      </c>
      <c r="I272" s="20">
        <v>155</v>
      </c>
      <c r="J272" s="20">
        <v>0</v>
      </c>
    </row>
    <row r="273" spans="1:10" x14ac:dyDescent="0.2">
      <c r="A273" s="9" t="str">
        <f t="shared" si="8"/>
        <v>2019_4_Pollos Hermanos_West Albuquerque</v>
      </c>
      <c r="B273" s="12" t="str">
        <f t="shared" si="9"/>
        <v>2019_4</v>
      </c>
      <c r="C273" s="21">
        <v>43564</v>
      </c>
      <c r="D273" s="20" t="s">
        <v>11</v>
      </c>
      <c r="E273" s="22">
        <v>92.12</v>
      </c>
      <c r="F273" s="22">
        <v>32.241999999999997</v>
      </c>
      <c r="G273" s="22">
        <v>23.030000000000005</v>
      </c>
      <c r="H273" s="20">
        <v>18</v>
      </c>
      <c r="I273" s="20">
        <v>31</v>
      </c>
      <c r="J273" s="20">
        <v>0</v>
      </c>
    </row>
    <row r="274" spans="1:10" x14ac:dyDescent="0.2">
      <c r="A274" s="9" t="str">
        <f t="shared" si="8"/>
        <v>2019_4_Pollos Hermanos_Bottom Albuquerque</v>
      </c>
      <c r="B274" s="12" t="str">
        <f t="shared" si="9"/>
        <v>2019_4</v>
      </c>
      <c r="C274" s="21">
        <v>43565</v>
      </c>
      <c r="D274" s="20" t="s">
        <v>13</v>
      </c>
      <c r="E274" s="22">
        <v>293.52</v>
      </c>
      <c r="F274" s="22">
        <v>102.73199999999999</v>
      </c>
      <c r="G274" s="22">
        <v>146.76</v>
      </c>
      <c r="H274" s="20">
        <v>59</v>
      </c>
      <c r="I274" s="20">
        <v>98</v>
      </c>
      <c r="J274" s="20">
        <v>15</v>
      </c>
    </row>
    <row r="275" spans="1:10" x14ac:dyDescent="0.2">
      <c r="A275" s="9" t="str">
        <f t="shared" si="8"/>
        <v>2019_4_Pollos Hermanos_Middle Albuquerque</v>
      </c>
      <c r="B275" s="12" t="str">
        <f t="shared" si="9"/>
        <v>2019_4</v>
      </c>
      <c r="C275" s="21">
        <v>43565</v>
      </c>
      <c r="D275" s="20" t="s">
        <v>12</v>
      </c>
      <c r="E275" s="22">
        <v>11.43</v>
      </c>
      <c r="F275" s="22">
        <v>4.0004999999999997</v>
      </c>
      <c r="G275" s="22">
        <v>0.57150000000000001</v>
      </c>
      <c r="H275" s="20">
        <v>2</v>
      </c>
      <c r="I275" s="20">
        <v>4</v>
      </c>
      <c r="J275" s="20">
        <v>0</v>
      </c>
    </row>
    <row r="276" spans="1:10" x14ac:dyDescent="0.2">
      <c r="A276" s="9" t="str">
        <f t="shared" si="8"/>
        <v>2019_4_Pollos Hermanos_Middle Albuquerque</v>
      </c>
      <c r="B276" s="12" t="str">
        <f t="shared" si="9"/>
        <v>2019_4</v>
      </c>
      <c r="C276" s="21">
        <v>43566</v>
      </c>
      <c r="D276" s="20" t="s">
        <v>12</v>
      </c>
      <c r="E276" s="22">
        <v>56.28</v>
      </c>
      <c r="F276" s="22">
        <v>19.698</v>
      </c>
      <c r="G276" s="22">
        <v>2.8140000000000001</v>
      </c>
      <c r="H276" s="20">
        <v>11</v>
      </c>
      <c r="I276" s="20">
        <v>19</v>
      </c>
      <c r="J276" s="20">
        <v>0</v>
      </c>
    </row>
    <row r="277" spans="1:10" x14ac:dyDescent="0.2">
      <c r="A277" s="9" t="str">
        <f t="shared" si="8"/>
        <v>2019_4_Pollos Hermanos_West Albuquerque</v>
      </c>
      <c r="B277" s="12" t="str">
        <f t="shared" si="9"/>
        <v>2019_4</v>
      </c>
      <c r="C277" s="21">
        <v>43566</v>
      </c>
      <c r="D277" s="20" t="s">
        <v>11</v>
      </c>
      <c r="E277" s="22">
        <v>64.37</v>
      </c>
      <c r="F277" s="22">
        <v>22.529499999999999</v>
      </c>
      <c r="G277" s="22">
        <v>16.092500000000001</v>
      </c>
      <c r="H277" s="20">
        <v>13</v>
      </c>
      <c r="I277" s="20">
        <v>21</v>
      </c>
      <c r="J277" s="20">
        <v>0</v>
      </c>
    </row>
    <row r="278" spans="1:10" x14ac:dyDescent="0.2">
      <c r="A278" s="9" t="str">
        <f t="shared" si="8"/>
        <v>2019_4_Pollos Hermanos_Bottom Albuquerque</v>
      </c>
      <c r="B278" s="12" t="str">
        <f t="shared" si="9"/>
        <v>2019_4</v>
      </c>
      <c r="C278" s="21">
        <v>43567</v>
      </c>
      <c r="D278" s="20" t="s">
        <v>13</v>
      </c>
      <c r="E278" s="22">
        <v>42.46</v>
      </c>
      <c r="F278" s="22">
        <v>14.860999999999999</v>
      </c>
      <c r="G278" s="22">
        <v>21.230000000000004</v>
      </c>
      <c r="H278" s="20">
        <v>8</v>
      </c>
      <c r="I278" s="20">
        <v>14</v>
      </c>
      <c r="J278" s="20">
        <v>2</v>
      </c>
    </row>
    <row r="279" spans="1:10" x14ac:dyDescent="0.2">
      <c r="A279" s="9" t="str">
        <f t="shared" si="8"/>
        <v>2019_4_Pollos Hermanos_East Albuquerque</v>
      </c>
      <c r="B279" s="12" t="str">
        <f t="shared" si="9"/>
        <v>2019_4</v>
      </c>
      <c r="C279" s="21">
        <v>43567</v>
      </c>
      <c r="D279" s="20" t="s">
        <v>10</v>
      </c>
      <c r="E279" s="22">
        <v>42.14</v>
      </c>
      <c r="F279" s="22">
        <v>14.748999999999999</v>
      </c>
      <c r="G279" s="22">
        <v>2.1070000000000002</v>
      </c>
      <c r="H279" s="20">
        <v>8</v>
      </c>
      <c r="I279" s="20">
        <v>14</v>
      </c>
      <c r="J279" s="20">
        <v>0</v>
      </c>
    </row>
    <row r="280" spans="1:10" x14ac:dyDescent="0.2">
      <c r="A280" s="9" t="str">
        <f t="shared" si="8"/>
        <v>2019_4_Pollos Hermanos_Middle Albuquerque</v>
      </c>
      <c r="B280" s="12" t="str">
        <f t="shared" si="9"/>
        <v>2019_4</v>
      </c>
      <c r="C280" s="21">
        <v>43567</v>
      </c>
      <c r="D280" s="20" t="s">
        <v>12</v>
      </c>
      <c r="E280" s="22">
        <v>1.23</v>
      </c>
      <c r="F280" s="22">
        <v>0.43049999999999999</v>
      </c>
      <c r="G280" s="22">
        <v>6.1499999999999999E-2</v>
      </c>
      <c r="H280" s="20">
        <v>0</v>
      </c>
      <c r="I280" s="20">
        <v>0</v>
      </c>
      <c r="J280" s="20">
        <v>0</v>
      </c>
    </row>
    <row r="281" spans="1:10" x14ac:dyDescent="0.2">
      <c r="A281" s="9" t="str">
        <f t="shared" si="8"/>
        <v>2019_4_Pollos Hermanos_Middle Albuquerque</v>
      </c>
      <c r="B281" s="12" t="str">
        <f t="shared" si="9"/>
        <v>2019_4</v>
      </c>
      <c r="C281" s="21">
        <v>43568</v>
      </c>
      <c r="D281" s="20" t="s">
        <v>12</v>
      </c>
      <c r="E281" s="22">
        <v>69.38</v>
      </c>
      <c r="F281" s="22">
        <v>24.282999999999998</v>
      </c>
      <c r="G281" s="22">
        <v>3.4689999999999999</v>
      </c>
      <c r="H281" s="20">
        <v>14</v>
      </c>
      <c r="I281" s="20">
        <v>23</v>
      </c>
      <c r="J281" s="20">
        <v>0</v>
      </c>
    </row>
    <row r="282" spans="1:10" x14ac:dyDescent="0.2">
      <c r="A282" s="9" t="str">
        <f t="shared" si="8"/>
        <v>2019_4_Pollos Hermanos_West Albuquerque</v>
      </c>
      <c r="B282" s="12" t="str">
        <f t="shared" si="9"/>
        <v>2019_4</v>
      </c>
      <c r="C282" s="21">
        <v>43568</v>
      </c>
      <c r="D282" s="20" t="s">
        <v>11</v>
      </c>
      <c r="E282" s="22">
        <v>51.12</v>
      </c>
      <c r="F282" s="22">
        <v>17.891999999999999</v>
      </c>
      <c r="G282" s="22">
        <v>12.780000000000001</v>
      </c>
      <c r="H282" s="20">
        <v>10</v>
      </c>
      <c r="I282" s="20">
        <v>17</v>
      </c>
      <c r="J282" s="20">
        <v>0</v>
      </c>
    </row>
    <row r="283" spans="1:10" x14ac:dyDescent="0.2">
      <c r="A283" s="9" t="str">
        <f t="shared" si="8"/>
        <v>2019_4_Pollos Hermanos_Bottom Albuquerque</v>
      </c>
      <c r="B283" s="12" t="str">
        <f t="shared" si="9"/>
        <v>2019_4</v>
      </c>
      <c r="C283" s="21">
        <v>43569</v>
      </c>
      <c r="D283" s="20" t="s">
        <v>13</v>
      </c>
      <c r="E283" s="22">
        <v>121.87</v>
      </c>
      <c r="F283" s="22">
        <v>42.654499999999999</v>
      </c>
      <c r="G283" s="22">
        <v>60.935000000000002</v>
      </c>
      <c r="H283" s="20">
        <v>24</v>
      </c>
      <c r="I283" s="20">
        <v>41</v>
      </c>
      <c r="J283" s="20">
        <v>6</v>
      </c>
    </row>
    <row r="284" spans="1:10" x14ac:dyDescent="0.2">
      <c r="A284" s="9" t="str">
        <f t="shared" si="8"/>
        <v>2019_4_Pollos Hermanos_Middle Albuquerque</v>
      </c>
      <c r="B284" s="12" t="str">
        <f t="shared" si="9"/>
        <v>2019_4</v>
      </c>
      <c r="C284" s="21">
        <v>43569</v>
      </c>
      <c r="D284" s="20" t="s">
        <v>12</v>
      </c>
      <c r="E284" s="22">
        <v>1.24</v>
      </c>
      <c r="F284" s="22">
        <v>0.434</v>
      </c>
      <c r="G284" s="22">
        <v>6.2E-2</v>
      </c>
      <c r="H284" s="20">
        <v>0</v>
      </c>
      <c r="I284" s="20">
        <v>0</v>
      </c>
      <c r="J284" s="20">
        <v>0</v>
      </c>
    </row>
    <row r="285" spans="1:10" x14ac:dyDescent="0.2">
      <c r="A285" s="9" t="str">
        <f t="shared" si="8"/>
        <v>2019_4_Pollos Hermanos_East Albuquerque</v>
      </c>
      <c r="B285" s="12" t="str">
        <f t="shared" si="9"/>
        <v>2019_4</v>
      </c>
      <c r="C285" s="21">
        <v>43570</v>
      </c>
      <c r="D285" s="20" t="s">
        <v>10</v>
      </c>
      <c r="E285" s="22">
        <v>75.75</v>
      </c>
      <c r="F285" s="22">
        <v>26.512499999999999</v>
      </c>
      <c r="G285" s="22">
        <v>3.7875000000000001</v>
      </c>
      <c r="H285" s="20">
        <v>15</v>
      </c>
      <c r="I285" s="20">
        <v>25</v>
      </c>
      <c r="J285" s="20">
        <v>0</v>
      </c>
    </row>
    <row r="286" spans="1:10" x14ac:dyDescent="0.2">
      <c r="A286" s="9" t="str">
        <f t="shared" si="8"/>
        <v>2019_4_Pollos Hermanos_Middle Albuquerque</v>
      </c>
      <c r="B286" s="12" t="str">
        <f t="shared" si="9"/>
        <v>2019_4</v>
      </c>
      <c r="C286" s="21">
        <v>43570</v>
      </c>
      <c r="D286" s="20" t="s">
        <v>12</v>
      </c>
      <c r="E286" s="22">
        <v>60.51</v>
      </c>
      <c r="F286" s="22">
        <v>21.1785</v>
      </c>
      <c r="G286" s="22">
        <v>3.0255000000000001</v>
      </c>
      <c r="H286" s="20">
        <v>12</v>
      </c>
      <c r="I286" s="20">
        <v>20</v>
      </c>
      <c r="J286" s="20">
        <v>0</v>
      </c>
    </row>
    <row r="287" spans="1:10" x14ac:dyDescent="0.2">
      <c r="A287" s="9" t="str">
        <f t="shared" si="8"/>
        <v>2019_4_Pollos Hermanos_West Albuquerque</v>
      </c>
      <c r="B287" s="12" t="str">
        <f t="shared" si="9"/>
        <v>2019_4</v>
      </c>
      <c r="C287" s="21">
        <v>43570</v>
      </c>
      <c r="D287" s="20" t="s">
        <v>11</v>
      </c>
      <c r="E287" s="22">
        <v>79.03</v>
      </c>
      <c r="F287" s="22">
        <v>27.660499999999999</v>
      </c>
      <c r="G287" s="22">
        <v>19.7575</v>
      </c>
      <c r="H287" s="20">
        <v>16</v>
      </c>
      <c r="I287" s="20">
        <v>26</v>
      </c>
      <c r="J287" s="20">
        <v>0</v>
      </c>
    </row>
    <row r="288" spans="1:10" x14ac:dyDescent="0.2">
      <c r="A288" s="9" t="str">
        <f t="shared" si="8"/>
        <v>2019_4_Pollos Hermanos_Bottom Albuquerque</v>
      </c>
      <c r="B288" s="12" t="str">
        <f t="shared" si="9"/>
        <v>2019_4</v>
      </c>
      <c r="C288" s="21">
        <v>43571</v>
      </c>
      <c r="D288" s="20" t="s">
        <v>13</v>
      </c>
      <c r="E288" s="22">
        <v>78.03</v>
      </c>
      <c r="F288" s="22">
        <v>27.310499999999998</v>
      </c>
      <c r="G288" s="22">
        <v>39.015000000000001</v>
      </c>
      <c r="H288" s="20">
        <v>16</v>
      </c>
      <c r="I288" s="20">
        <v>26</v>
      </c>
      <c r="J288" s="20">
        <v>4</v>
      </c>
    </row>
    <row r="289" spans="1:10" x14ac:dyDescent="0.2">
      <c r="A289" s="9" t="str">
        <f t="shared" si="8"/>
        <v>2019_4_Pollos Hermanos_Middle Albuquerque</v>
      </c>
      <c r="B289" s="12" t="str">
        <f t="shared" si="9"/>
        <v>2019_4</v>
      </c>
      <c r="C289" s="21">
        <v>43571</v>
      </c>
      <c r="D289" s="20" t="s">
        <v>12</v>
      </c>
      <c r="E289" s="22">
        <v>75.650000000000006</v>
      </c>
      <c r="F289" s="22">
        <v>26.477499999999999</v>
      </c>
      <c r="G289" s="22">
        <v>3.7825000000000006</v>
      </c>
      <c r="H289" s="20">
        <v>15</v>
      </c>
      <c r="I289" s="20">
        <v>25</v>
      </c>
      <c r="J289" s="20">
        <v>0</v>
      </c>
    </row>
    <row r="290" spans="1:10" x14ac:dyDescent="0.2">
      <c r="A290" s="9" t="str">
        <f t="shared" si="8"/>
        <v>2019_4_Pollos Hermanos_Middle Albuquerque</v>
      </c>
      <c r="B290" s="12" t="str">
        <f t="shared" si="9"/>
        <v>2019_4</v>
      </c>
      <c r="C290" s="21">
        <v>43572</v>
      </c>
      <c r="D290" s="20" t="s">
        <v>12</v>
      </c>
      <c r="E290" s="22">
        <v>42.17</v>
      </c>
      <c r="F290" s="22">
        <v>14.759499999999999</v>
      </c>
      <c r="G290" s="22">
        <v>2.1085000000000003</v>
      </c>
      <c r="H290" s="20">
        <v>8</v>
      </c>
      <c r="I290" s="20">
        <v>14</v>
      </c>
      <c r="J290" s="20">
        <v>0</v>
      </c>
    </row>
    <row r="291" spans="1:10" x14ac:dyDescent="0.2">
      <c r="A291" s="9" t="str">
        <f t="shared" si="8"/>
        <v>2019_4_Pollos Hermanos_West Albuquerque</v>
      </c>
      <c r="B291" s="12" t="str">
        <f t="shared" si="9"/>
        <v>2019_4</v>
      </c>
      <c r="C291" s="21">
        <v>43572</v>
      </c>
      <c r="D291" s="20" t="s">
        <v>11</v>
      </c>
      <c r="E291" s="22">
        <v>18.399999999999999</v>
      </c>
      <c r="F291" s="22">
        <v>6.4399999999999995</v>
      </c>
      <c r="G291" s="22">
        <v>4.5999999999999996</v>
      </c>
      <c r="H291" s="20">
        <v>4</v>
      </c>
      <c r="I291" s="20">
        <v>6</v>
      </c>
      <c r="J291" s="20">
        <v>0</v>
      </c>
    </row>
    <row r="292" spans="1:10" x14ac:dyDescent="0.2">
      <c r="A292" s="9" t="str">
        <f t="shared" si="8"/>
        <v>2019_4_Pollos Hermanos_Bottom Albuquerque</v>
      </c>
      <c r="B292" s="12" t="str">
        <f t="shared" si="9"/>
        <v>2019_4</v>
      </c>
      <c r="C292" s="21">
        <v>43573</v>
      </c>
      <c r="D292" s="20" t="s">
        <v>13</v>
      </c>
      <c r="E292" s="22">
        <v>27.16</v>
      </c>
      <c r="F292" s="22">
        <v>9.5060000000000002</v>
      </c>
      <c r="G292" s="22">
        <v>13.580000000000002</v>
      </c>
      <c r="H292" s="20">
        <v>5</v>
      </c>
      <c r="I292" s="20">
        <v>9</v>
      </c>
      <c r="J292" s="20">
        <v>1</v>
      </c>
    </row>
    <row r="293" spans="1:10" x14ac:dyDescent="0.2">
      <c r="A293" s="9" t="str">
        <f t="shared" si="8"/>
        <v>2019_4_Pollos Hermanos_East Albuquerque</v>
      </c>
      <c r="B293" s="12" t="str">
        <f t="shared" si="9"/>
        <v>2019_4</v>
      </c>
      <c r="C293" s="21">
        <v>43573</v>
      </c>
      <c r="D293" s="20" t="s">
        <v>10</v>
      </c>
      <c r="E293" s="22">
        <v>16.829999999999998</v>
      </c>
      <c r="F293" s="22">
        <v>5.8904999999999994</v>
      </c>
      <c r="G293" s="22">
        <v>0.84149999999999991</v>
      </c>
      <c r="H293" s="20">
        <v>3</v>
      </c>
      <c r="I293" s="20">
        <v>6</v>
      </c>
      <c r="J293" s="20">
        <v>0</v>
      </c>
    </row>
    <row r="294" spans="1:10" x14ac:dyDescent="0.2">
      <c r="A294" s="9" t="str">
        <f t="shared" si="8"/>
        <v>2019_4_Pollos Hermanos_North Albuquerque</v>
      </c>
      <c r="B294" s="12" t="str">
        <f t="shared" si="9"/>
        <v>2019_4</v>
      </c>
      <c r="C294" s="21">
        <v>43573</v>
      </c>
      <c r="D294" s="20" t="s">
        <v>8</v>
      </c>
      <c r="E294" s="22">
        <v>177.84</v>
      </c>
      <c r="F294" s="22">
        <v>62.244</v>
      </c>
      <c r="G294" s="22">
        <v>8.8920000000000012</v>
      </c>
      <c r="H294" s="20">
        <v>36</v>
      </c>
      <c r="I294" s="20">
        <v>59</v>
      </c>
      <c r="J294" s="20">
        <v>0</v>
      </c>
    </row>
    <row r="295" spans="1:10" x14ac:dyDescent="0.2">
      <c r="A295" s="9" t="str">
        <f t="shared" si="8"/>
        <v>2019_4_Pollos Hermanos_West Albuquerque</v>
      </c>
      <c r="B295" s="12" t="str">
        <f t="shared" si="9"/>
        <v>2019_4</v>
      </c>
      <c r="C295" s="21">
        <v>43574</v>
      </c>
      <c r="D295" s="20" t="s">
        <v>11</v>
      </c>
      <c r="E295" s="22">
        <v>62.11</v>
      </c>
      <c r="F295" s="22">
        <v>21.738499999999998</v>
      </c>
      <c r="G295" s="22">
        <v>15.5275</v>
      </c>
      <c r="H295" s="20">
        <v>12</v>
      </c>
      <c r="I295" s="20">
        <v>21</v>
      </c>
      <c r="J295" s="20">
        <v>0</v>
      </c>
    </row>
    <row r="296" spans="1:10" x14ac:dyDescent="0.2">
      <c r="A296" s="9" t="str">
        <f t="shared" si="8"/>
        <v>2019_4_Pollos Hermanos_Bottom Albuquerque</v>
      </c>
      <c r="B296" s="12" t="str">
        <f t="shared" si="9"/>
        <v>2019_4</v>
      </c>
      <c r="C296" s="21">
        <v>43575</v>
      </c>
      <c r="D296" s="20" t="s">
        <v>13</v>
      </c>
      <c r="E296" s="22">
        <v>70.34</v>
      </c>
      <c r="F296" s="22">
        <v>24.619</v>
      </c>
      <c r="G296" s="22">
        <v>35.17</v>
      </c>
      <c r="H296" s="20">
        <v>14</v>
      </c>
      <c r="I296" s="20">
        <v>23</v>
      </c>
      <c r="J296" s="20">
        <v>4</v>
      </c>
    </row>
    <row r="297" spans="1:10" x14ac:dyDescent="0.2">
      <c r="A297" s="9" t="str">
        <f t="shared" si="8"/>
        <v>2019_4_Pollos Hermanos_East Albuquerque</v>
      </c>
      <c r="B297" s="12" t="str">
        <f t="shared" si="9"/>
        <v>2019_4</v>
      </c>
      <c r="C297" s="21">
        <v>43576</v>
      </c>
      <c r="D297" s="20" t="s">
        <v>10</v>
      </c>
      <c r="E297" s="22">
        <v>150.86000000000001</v>
      </c>
      <c r="F297" s="22">
        <v>52.801000000000002</v>
      </c>
      <c r="G297" s="22">
        <v>7.543000000000001</v>
      </c>
      <c r="H297" s="20">
        <v>30</v>
      </c>
      <c r="I297" s="20">
        <v>50</v>
      </c>
      <c r="J297" s="20">
        <v>0</v>
      </c>
    </row>
    <row r="298" spans="1:10" x14ac:dyDescent="0.2">
      <c r="A298" s="9" t="str">
        <f t="shared" si="8"/>
        <v>2019_4_Pollos Hermanos_West Albuquerque</v>
      </c>
      <c r="B298" s="12" t="str">
        <f t="shared" si="9"/>
        <v>2019_4</v>
      </c>
      <c r="C298" s="21">
        <v>43576</v>
      </c>
      <c r="D298" s="20" t="s">
        <v>11</v>
      </c>
      <c r="E298" s="22">
        <v>16.54</v>
      </c>
      <c r="F298" s="22">
        <v>5.7889999999999997</v>
      </c>
      <c r="G298" s="22">
        <v>4.1349999999999998</v>
      </c>
      <c r="H298" s="20">
        <v>3</v>
      </c>
      <c r="I298" s="20">
        <v>6</v>
      </c>
      <c r="J298" s="20">
        <v>0</v>
      </c>
    </row>
    <row r="299" spans="1:10" x14ac:dyDescent="0.2">
      <c r="A299" s="9" t="str">
        <f t="shared" si="8"/>
        <v>2019_4_Pollos Hermanos_Bottom Albuquerque</v>
      </c>
      <c r="B299" s="12" t="str">
        <f t="shared" si="9"/>
        <v>2019_4</v>
      </c>
      <c r="C299" s="21">
        <v>43577</v>
      </c>
      <c r="D299" s="20" t="s">
        <v>13</v>
      </c>
      <c r="E299" s="22">
        <v>11.66</v>
      </c>
      <c r="F299" s="22">
        <v>4.0809999999999995</v>
      </c>
      <c r="G299" s="22">
        <v>5.830000000000001</v>
      </c>
      <c r="H299" s="20">
        <v>2</v>
      </c>
      <c r="I299" s="20">
        <v>4</v>
      </c>
      <c r="J299" s="20">
        <v>1</v>
      </c>
    </row>
    <row r="300" spans="1:10" x14ac:dyDescent="0.2">
      <c r="A300" s="9" t="str">
        <f t="shared" si="8"/>
        <v>2019_4_Pollos Hermanos_West Albuquerque</v>
      </c>
      <c r="B300" s="12" t="str">
        <f t="shared" si="9"/>
        <v>2019_4</v>
      </c>
      <c r="C300" s="21">
        <v>43578</v>
      </c>
      <c r="D300" s="20" t="s">
        <v>11</v>
      </c>
      <c r="E300" s="22">
        <v>77.56</v>
      </c>
      <c r="F300" s="22">
        <v>27.146000000000001</v>
      </c>
      <c r="G300" s="22">
        <v>19.39</v>
      </c>
      <c r="H300" s="20">
        <v>16</v>
      </c>
      <c r="I300" s="20">
        <v>26</v>
      </c>
      <c r="J300" s="20">
        <v>0</v>
      </c>
    </row>
    <row r="301" spans="1:10" x14ac:dyDescent="0.2">
      <c r="A301" s="9" t="str">
        <f t="shared" si="8"/>
        <v>2019_4_Pollos Hermanos_Bottom Albuquerque</v>
      </c>
      <c r="B301" s="12" t="str">
        <f t="shared" si="9"/>
        <v>2019_4</v>
      </c>
      <c r="C301" s="21">
        <v>43579</v>
      </c>
      <c r="D301" s="20" t="s">
        <v>13</v>
      </c>
      <c r="E301" s="22">
        <v>482.15</v>
      </c>
      <c r="F301" s="22">
        <v>168.75249999999997</v>
      </c>
      <c r="G301" s="22">
        <v>241.07500000000002</v>
      </c>
      <c r="H301" s="20">
        <v>96</v>
      </c>
      <c r="I301" s="20">
        <v>161</v>
      </c>
      <c r="J301" s="20">
        <v>24</v>
      </c>
    </row>
    <row r="302" spans="1:10" x14ac:dyDescent="0.2">
      <c r="A302" s="9" t="str">
        <f t="shared" si="8"/>
        <v>2019_4_Pollos Hermanos_East Albuquerque</v>
      </c>
      <c r="B302" s="12" t="str">
        <f t="shared" si="9"/>
        <v>2019_4</v>
      </c>
      <c r="C302" s="21">
        <v>43579</v>
      </c>
      <c r="D302" s="20" t="s">
        <v>10</v>
      </c>
      <c r="E302" s="22">
        <v>17.510000000000002</v>
      </c>
      <c r="F302" s="22">
        <v>6.1284999999999998</v>
      </c>
      <c r="G302" s="22">
        <v>0.87550000000000017</v>
      </c>
      <c r="H302" s="20">
        <v>4</v>
      </c>
      <c r="I302" s="20">
        <v>6</v>
      </c>
      <c r="J302" s="20">
        <v>0</v>
      </c>
    </row>
    <row r="303" spans="1:10" x14ac:dyDescent="0.2">
      <c r="A303" s="9" t="str">
        <f t="shared" si="8"/>
        <v>2019_4_Pollos Hermanos_West Albuquerque</v>
      </c>
      <c r="B303" s="12" t="str">
        <f t="shared" si="9"/>
        <v>2019_4</v>
      </c>
      <c r="C303" s="21">
        <v>43580</v>
      </c>
      <c r="D303" s="20" t="s">
        <v>11</v>
      </c>
      <c r="E303" s="22">
        <v>13.37</v>
      </c>
      <c r="F303" s="22">
        <v>4.6794999999999991</v>
      </c>
      <c r="G303" s="22">
        <v>3.3424999999999998</v>
      </c>
      <c r="H303" s="20">
        <v>3</v>
      </c>
      <c r="I303" s="20">
        <v>4</v>
      </c>
      <c r="J303" s="20">
        <v>0</v>
      </c>
    </row>
    <row r="304" spans="1:10" x14ac:dyDescent="0.2">
      <c r="A304" s="9" t="str">
        <f t="shared" si="8"/>
        <v>2019_4_Pollos Hermanos_Bottom Albuquerque</v>
      </c>
      <c r="B304" s="12" t="str">
        <f t="shared" si="9"/>
        <v>2019_4</v>
      </c>
      <c r="C304" s="21">
        <v>43581</v>
      </c>
      <c r="D304" s="20" t="s">
        <v>13</v>
      </c>
      <c r="E304" s="22">
        <v>253.09</v>
      </c>
      <c r="F304" s="22">
        <v>88.581499999999991</v>
      </c>
      <c r="G304" s="22">
        <v>126.545</v>
      </c>
      <c r="H304" s="20">
        <v>51</v>
      </c>
      <c r="I304" s="20">
        <v>84</v>
      </c>
      <c r="J304" s="20">
        <v>13</v>
      </c>
    </row>
    <row r="305" spans="1:10" x14ac:dyDescent="0.2">
      <c r="A305" s="9" t="str">
        <f t="shared" si="8"/>
        <v>2019_4_Pollos Hermanos_East Albuquerque</v>
      </c>
      <c r="B305" s="12" t="str">
        <f t="shared" si="9"/>
        <v>2019_4</v>
      </c>
      <c r="C305" s="21">
        <v>43582</v>
      </c>
      <c r="D305" s="20" t="s">
        <v>10</v>
      </c>
      <c r="E305" s="22">
        <v>174.58</v>
      </c>
      <c r="F305" s="22">
        <v>61.103000000000002</v>
      </c>
      <c r="G305" s="22">
        <v>8.729000000000001</v>
      </c>
      <c r="H305" s="20">
        <v>35</v>
      </c>
      <c r="I305" s="20">
        <v>58</v>
      </c>
      <c r="J305" s="20">
        <v>0</v>
      </c>
    </row>
    <row r="306" spans="1:10" x14ac:dyDescent="0.2">
      <c r="A306" s="9" t="str">
        <f t="shared" si="8"/>
        <v>2019_4_Pollos Hermanos_West Albuquerque</v>
      </c>
      <c r="B306" s="12" t="str">
        <f t="shared" si="9"/>
        <v>2019_4</v>
      </c>
      <c r="C306" s="21">
        <v>43582</v>
      </c>
      <c r="D306" s="20" t="s">
        <v>11</v>
      </c>
      <c r="E306" s="22">
        <v>34.03</v>
      </c>
      <c r="F306" s="22">
        <v>11.910499999999999</v>
      </c>
      <c r="G306" s="22">
        <v>8.5075000000000003</v>
      </c>
      <c r="H306" s="20">
        <v>7</v>
      </c>
      <c r="I306" s="20">
        <v>11</v>
      </c>
      <c r="J306" s="20">
        <v>0</v>
      </c>
    </row>
    <row r="307" spans="1:10" x14ac:dyDescent="0.2">
      <c r="A307" s="9" t="str">
        <f t="shared" si="8"/>
        <v>2019_4_Pollos Hermanos_Bottom Albuquerque</v>
      </c>
      <c r="B307" s="12" t="str">
        <f t="shared" si="9"/>
        <v>2019_4</v>
      </c>
      <c r="C307" s="21">
        <v>43583</v>
      </c>
      <c r="D307" s="20" t="s">
        <v>13</v>
      </c>
      <c r="E307" s="22">
        <v>72.17</v>
      </c>
      <c r="F307" s="22">
        <v>25.259499999999999</v>
      </c>
      <c r="G307" s="22">
        <v>36.085000000000001</v>
      </c>
      <c r="H307" s="20">
        <v>14</v>
      </c>
      <c r="I307" s="20">
        <v>24</v>
      </c>
      <c r="J307" s="20">
        <v>4</v>
      </c>
    </row>
    <row r="308" spans="1:10" x14ac:dyDescent="0.2">
      <c r="A308" s="9" t="str">
        <f t="shared" si="8"/>
        <v>2019_4_Pollos Hermanos_West Albuquerque</v>
      </c>
      <c r="B308" s="12" t="str">
        <f t="shared" si="9"/>
        <v>2019_4</v>
      </c>
      <c r="C308" s="21">
        <v>43584</v>
      </c>
      <c r="D308" s="20" t="s">
        <v>11</v>
      </c>
      <c r="E308" s="22">
        <v>33.229999999999997</v>
      </c>
      <c r="F308" s="22">
        <v>11.630499999999998</v>
      </c>
      <c r="G308" s="22">
        <v>8.3074999999999992</v>
      </c>
      <c r="H308" s="20">
        <v>7</v>
      </c>
      <c r="I308" s="20">
        <v>11</v>
      </c>
      <c r="J308" s="20">
        <v>0</v>
      </c>
    </row>
    <row r="309" spans="1:10" x14ac:dyDescent="0.2">
      <c r="A309" s="9" t="str">
        <f t="shared" si="8"/>
        <v>2019_4_Pollos Hermanos_Bottom Albuquerque</v>
      </c>
      <c r="B309" s="12" t="str">
        <f t="shared" si="9"/>
        <v>2019_4</v>
      </c>
      <c r="C309" s="21">
        <v>43585</v>
      </c>
      <c r="D309" s="20" t="s">
        <v>13</v>
      </c>
      <c r="E309" s="22">
        <v>154.19</v>
      </c>
      <c r="F309" s="22">
        <v>53.966499999999996</v>
      </c>
      <c r="G309" s="22">
        <v>77.094999999999999</v>
      </c>
      <c r="H309" s="20">
        <v>31</v>
      </c>
      <c r="I309" s="20">
        <v>51</v>
      </c>
      <c r="J309" s="20">
        <v>8</v>
      </c>
    </row>
    <row r="310" spans="1:10" x14ac:dyDescent="0.2">
      <c r="A310" s="9" t="str">
        <f t="shared" si="8"/>
        <v>2019_4_Pollos Hermanos_East Albuquerque</v>
      </c>
      <c r="B310" s="12" t="str">
        <f t="shared" si="9"/>
        <v>2019_4</v>
      </c>
      <c r="C310" s="21">
        <v>43585</v>
      </c>
      <c r="D310" s="20" t="s">
        <v>10</v>
      </c>
      <c r="E310" s="22">
        <v>429.49</v>
      </c>
      <c r="F310" s="22">
        <v>150.32149999999999</v>
      </c>
      <c r="G310" s="22">
        <v>21.474500000000003</v>
      </c>
      <c r="H310" s="20">
        <v>86</v>
      </c>
      <c r="I310" s="20">
        <v>143</v>
      </c>
      <c r="J310" s="20">
        <v>0</v>
      </c>
    </row>
    <row r="311" spans="1:10" x14ac:dyDescent="0.2">
      <c r="A311" s="9" t="str">
        <f t="shared" si="8"/>
        <v>2019_5_Pollos Hermanos_West Albuquerque</v>
      </c>
      <c r="B311" s="12" t="str">
        <f t="shared" si="9"/>
        <v>2019_5</v>
      </c>
      <c r="C311" s="21">
        <v>43586</v>
      </c>
      <c r="D311" s="20" t="s">
        <v>11</v>
      </c>
      <c r="E311" s="22">
        <v>181.89</v>
      </c>
      <c r="F311" s="22">
        <v>63.66149999999999</v>
      </c>
      <c r="G311" s="22">
        <v>45.472499999999997</v>
      </c>
      <c r="H311" s="20">
        <v>36</v>
      </c>
      <c r="I311" s="20">
        <v>61</v>
      </c>
      <c r="J311" s="20">
        <v>0</v>
      </c>
    </row>
    <row r="312" spans="1:10" x14ac:dyDescent="0.2">
      <c r="A312" s="9" t="str">
        <f t="shared" si="8"/>
        <v>2019_5_Pollos Hermanos_Bottom Albuquerque</v>
      </c>
      <c r="B312" s="12" t="str">
        <f t="shared" si="9"/>
        <v>2019_5</v>
      </c>
      <c r="C312" s="21">
        <v>43587</v>
      </c>
      <c r="D312" s="20" t="s">
        <v>13</v>
      </c>
      <c r="E312" s="22">
        <v>26.52</v>
      </c>
      <c r="F312" s="22">
        <v>9.282</v>
      </c>
      <c r="G312" s="22">
        <v>13.260000000000002</v>
      </c>
      <c r="H312" s="20">
        <v>5</v>
      </c>
      <c r="I312" s="20">
        <v>9</v>
      </c>
      <c r="J312" s="20">
        <v>1</v>
      </c>
    </row>
    <row r="313" spans="1:10" x14ac:dyDescent="0.2">
      <c r="A313" s="9" t="str">
        <f t="shared" si="8"/>
        <v>2019_5_Pollos Hermanos_East Albuquerque</v>
      </c>
      <c r="B313" s="12" t="str">
        <f t="shared" si="9"/>
        <v>2019_5</v>
      </c>
      <c r="C313" s="21">
        <v>43588</v>
      </c>
      <c r="D313" s="20" t="s">
        <v>10</v>
      </c>
      <c r="E313" s="22">
        <v>376.65</v>
      </c>
      <c r="F313" s="22">
        <v>131.82749999999999</v>
      </c>
      <c r="G313" s="22">
        <v>18.8325</v>
      </c>
      <c r="H313" s="20">
        <v>75</v>
      </c>
      <c r="I313" s="20">
        <v>126</v>
      </c>
      <c r="J313" s="20">
        <v>0</v>
      </c>
    </row>
    <row r="314" spans="1:10" x14ac:dyDescent="0.2">
      <c r="A314" s="9" t="str">
        <f t="shared" si="8"/>
        <v>2019_5_Pollos Hermanos_West Albuquerque</v>
      </c>
      <c r="B314" s="12" t="str">
        <f t="shared" si="9"/>
        <v>2019_5</v>
      </c>
      <c r="C314" s="21">
        <v>43588</v>
      </c>
      <c r="D314" s="20" t="s">
        <v>11</v>
      </c>
      <c r="E314" s="22">
        <v>207.96</v>
      </c>
      <c r="F314" s="22">
        <v>72.786000000000001</v>
      </c>
      <c r="G314" s="22">
        <v>51.990000000000009</v>
      </c>
      <c r="H314" s="20">
        <v>42</v>
      </c>
      <c r="I314" s="20">
        <v>69</v>
      </c>
      <c r="J314" s="20">
        <v>0</v>
      </c>
    </row>
    <row r="315" spans="1:10" x14ac:dyDescent="0.2">
      <c r="A315" s="9" t="str">
        <f t="shared" si="8"/>
        <v>2019_5_Pollos Hermanos_Bottom Albuquerque</v>
      </c>
      <c r="B315" s="12" t="str">
        <f t="shared" si="9"/>
        <v>2019_5</v>
      </c>
      <c r="C315" s="21">
        <v>43589</v>
      </c>
      <c r="D315" s="20" t="s">
        <v>13</v>
      </c>
      <c r="E315" s="22">
        <v>478.41</v>
      </c>
      <c r="F315" s="22">
        <v>167.4435</v>
      </c>
      <c r="G315" s="22">
        <v>239.20500000000004</v>
      </c>
      <c r="H315" s="20">
        <v>96</v>
      </c>
      <c r="I315" s="20">
        <v>159</v>
      </c>
      <c r="J315" s="20">
        <v>24</v>
      </c>
    </row>
    <row r="316" spans="1:10" x14ac:dyDescent="0.2">
      <c r="A316" s="9" t="str">
        <f t="shared" si="8"/>
        <v>2019_5_Pollos Hermanos_West Albuquerque</v>
      </c>
      <c r="B316" s="12" t="str">
        <f t="shared" si="9"/>
        <v>2019_5</v>
      </c>
      <c r="C316" s="21">
        <v>43590</v>
      </c>
      <c r="D316" s="20" t="s">
        <v>11</v>
      </c>
      <c r="E316" s="22">
        <v>390.73</v>
      </c>
      <c r="F316" s="22">
        <v>136.75549999999998</v>
      </c>
      <c r="G316" s="22">
        <v>97.682500000000019</v>
      </c>
      <c r="H316" s="20">
        <v>78</v>
      </c>
      <c r="I316" s="20">
        <v>130</v>
      </c>
      <c r="J316" s="20">
        <v>0</v>
      </c>
    </row>
    <row r="317" spans="1:10" x14ac:dyDescent="0.2">
      <c r="A317" s="9" t="str">
        <f t="shared" si="8"/>
        <v>2019_5_Pollos Hermanos_Bottom Albuquerque</v>
      </c>
      <c r="B317" s="12" t="str">
        <f t="shared" si="9"/>
        <v>2019_5</v>
      </c>
      <c r="C317" s="21">
        <v>43591</v>
      </c>
      <c r="D317" s="20" t="s">
        <v>13</v>
      </c>
      <c r="E317" s="22">
        <v>0.76</v>
      </c>
      <c r="F317" s="22">
        <v>0.26599999999999996</v>
      </c>
      <c r="G317" s="22">
        <v>0.38000000000000006</v>
      </c>
      <c r="H317" s="20">
        <v>0</v>
      </c>
      <c r="I317" s="20">
        <v>0</v>
      </c>
      <c r="J317" s="20">
        <v>0</v>
      </c>
    </row>
    <row r="318" spans="1:10" x14ac:dyDescent="0.2">
      <c r="A318" s="9" t="str">
        <f t="shared" si="8"/>
        <v>2019_5_Pollos Hermanos_East Albuquerque</v>
      </c>
      <c r="B318" s="12" t="str">
        <f t="shared" si="9"/>
        <v>2019_5</v>
      </c>
      <c r="C318" s="21">
        <v>43591</v>
      </c>
      <c r="D318" s="20" t="s">
        <v>10</v>
      </c>
      <c r="E318" s="22">
        <v>13.06</v>
      </c>
      <c r="F318" s="22">
        <v>4.5709999999999997</v>
      </c>
      <c r="G318" s="22">
        <v>0.65300000000000002</v>
      </c>
      <c r="H318" s="20">
        <v>3</v>
      </c>
      <c r="I318" s="20">
        <v>4</v>
      </c>
      <c r="J318" s="20">
        <v>0</v>
      </c>
    </row>
    <row r="319" spans="1:10" x14ac:dyDescent="0.2">
      <c r="A319" s="9" t="str">
        <f t="shared" si="8"/>
        <v>2019_5_Pollos Hermanos_West Albuquerque</v>
      </c>
      <c r="B319" s="12" t="str">
        <f t="shared" si="9"/>
        <v>2019_5</v>
      </c>
      <c r="C319" s="21">
        <v>43592</v>
      </c>
      <c r="D319" s="20" t="s">
        <v>11</v>
      </c>
      <c r="E319" s="22">
        <v>491.15</v>
      </c>
      <c r="F319" s="22">
        <v>171.90249999999997</v>
      </c>
      <c r="G319" s="22">
        <v>122.78750000000001</v>
      </c>
      <c r="H319" s="20">
        <v>98</v>
      </c>
      <c r="I319" s="20">
        <v>164</v>
      </c>
      <c r="J319" s="20">
        <v>0</v>
      </c>
    </row>
    <row r="320" spans="1:10" x14ac:dyDescent="0.2">
      <c r="A320" s="9" t="str">
        <f t="shared" si="8"/>
        <v>2019_5_Pollos Hermanos_Bottom Albuquerque</v>
      </c>
      <c r="B320" s="12" t="str">
        <f t="shared" si="9"/>
        <v>2019_5</v>
      </c>
      <c r="C320" s="21">
        <v>43593</v>
      </c>
      <c r="D320" s="20" t="s">
        <v>13</v>
      </c>
      <c r="E320" s="22">
        <v>485.82</v>
      </c>
      <c r="F320" s="22">
        <v>170.03699999999998</v>
      </c>
      <c r="G320" s="22">
        <v>24.291</v>
      </c>
      <c r="H320" s="20">
        <v>97</v>
      </c>
      <c r="I320" s="20">
        <v>162</v>
      </c>
      <c r="J320" s="20">
        <v>2</v>
      </c>
    </row>
    <row r="321" spans="1:10" x14ac:dyDescent="0.2">
      <c r="A321" s="9" t="str">
        <f t="shared" si="8"/>
        <v>2019_5_Pollos Hermanos_East Albuquerque</v>
      </c>
      <c r="B321" s="12" t="str">
        <f t="shared" si="9"/>
        <v>2019_5</v>
      </c>
      <c r="C321" s="21">
        <v>43594</v>
      </c>
      <c r="D321" s="20" t="s">
        <v>10</v>
      </c>
      <c r="E321" s="22">
        <v>30.86</v>
      </c>
      <c r="F321" s="22">
        <v>10.800999999999998</v>
      </c>
      <c r="G321" s="22">
        <v>1.5430000000000001</v>
      </c>
      <c r="H321" s="20">
        <v>6</v>
      </c>
      <c r="I321" s="20">
        <v>10</v>
      </c>
      <c r="J321" s="20">
        <v>0</v>
      </c>
    </row>
    <row r="322" spans="1:10" x14ac:dyDescent="0.2">
      <c r="A322" s="9" t="str">
        <f t="shared" ref="A322:A341" si="10">CONCATENATE(B322,"_",D322)</f>
        <v>2019_5_Pollos Hermanos_West Albuquerque</v>
      </c>
      <c r="B322" s="12" t="str">
        <f t="shared" ref="B322:B341" si="11">CONCATENATE(YEAR(C322),"_",MONTH(C322))</f>
        <v>2019_5</v>
      </c>
      <c r="C322" s="21">
        <v>43594</v>
      </c>
      <c r="D322" s="20" t="s">
        <v>11</v>
      </c>
      <c r="E322" s="22">
        <v>693.06</v>
      </c>
      <c r="F322" s="22">
        <v>242.57099999999997</v>
      </c>
      <c r="G322" s="22">
        <v>173.26499999999999</v>
      </c>
      <c r="H322" s="20">
        <v>139</v>
      </c>
      <c r="I322" s="20">
        <v>231</v>
      </c>
      <c r="J322" s="20">
        <v>0</v>
      </c>
    </row>
    <row r="323" spans="1:10" x14ac:dyDescent="0.2">
      <c r="A323" s="9" t="str">
        <f t="shared" si="10"/>
        <v>2019_5_Pollos Hermanos_West Albuquerque</v>
      </c>
      <c r="B323" s="12" t="str">
        <f t="shared" si="11"/>
        <v>2019_5</v>
      </c>
      <c r="C323" s="21">
        <v>43596</v>
      </c>
      <c r="D323" s="20" t="s">
        <v>11</v>
      </c>
      <c r="E323" s="22">
        <v>16.64</v>
      </c>
      <c r="F323" s="22">
        <v>5.8239999999999998</v>
      </c>
      <c r="G323" s="22">
        <v>4.16</v>
      </c>
      <c r="H323" s="20">
        <v>3</v>
      </c>
      <c r="I323" s="20">
        <v>6</v>
      </c>
      <c r="J323" s="20">
        <v>0</v>
      </c>
    </row>
    <row r="324" spans="1:10" x14ac:dyDescent="0.2">
      <c r="A324" s="9" t="str">
        <f t="shared" si="10"/>
        <v>2019_5_Pollos Hermanos_East Albuquerque</v>
      </c>
      <c r="B324" s="12" t="str">
        <f t="shared" si="11"/>
        <v>2019_5</v>
      </c>
      <c r="C324" s="21">
        <v>43597</v>
      </c>
      <c r="D324" s="20" t="s">
        <v>10</v>
      </c>
      <c r="E324" s="22">
        <v>175.57</v>
      </c>
      <c r="F324" s="22">
        <v>61.449499999999993</v>
      </c>
      <c r="G324" s="22">
        <v>8.7784999999999993</v>
      </c>
      <c r="H324" s="20">
        <v>35</v>
      </c>
      <c r="I324" s="20">
        <v>59</v>
      </c>
      <c r="J324" s="20">
        <v>0</v>
      </c>
    </row>
    <row r="325" spans="1:10" x14ac:dyDescent="0.2">
      <c r="A325" s="9" t="str">
        <f t="shared" si="10"/>
        <v>2019_5_Pollos Hermanos_West Albuquerque</v>
      </c>
      <c r="B325" s="12" t="str">
        <f t="shared" si="11"/>
        <v>2019_5</v>
      </c>
      <c r="C325" s="21">
        <v>43598</v>
      </c>
      <c r="D325" s="20" t="s">
        <v>11</v>
      </c>
      <c r="E325" s="22">
        <v>63.52</v>
      </c>
      <c r="F325" s="22">
        <v>22.231999999999999</v>
      </c>
      <c r="G325" s="22">
        <v>15.88</v>
      </c>
      <c r="H325" s="20">
        <v>13</v>
      </c>
      <c r="I325" s="20">
        <v>21</v>
      </c>
      <c r="J325" s="20">
        <v>0</v>
      </c>
    </row>
    <row r="326" spans="1:10" x14ac:dyDescent="0.2">
      <c r="A326" s="9" t="str">
        <f t="shared" si="10"/>
        <v>2019_5_Pollos Hermanos_East Albuquerque</v>
      </c>
      <c r="B326" s="12" t="str">
        <f t="shared" si="11"/>
        <v>2019_5</v>
      </c>
      <c r="C326" s="21">
        <v>43600</v>
      </c>
      <c r="D326" s="20" t="s">
        <v>10</v>
      </c>
      <c r="E326" s="22">
        <v>72.67</v>
      </c>
      <c r="F326" s="22">
        <v>25.4345</v>
      </c>
      <c r="G326" s="22">
        <v>3.6335000000000002</v>
      </c>
      <c r="H326" s="20">
        <v>15</v>
      </c>
      <c r="I326" s="20">
        <v>24</v>
      </c>
      <c r="J326" s="20">
        <v>0</v>
      </c>
    </row>
    <row r="327" spans="1:10" x14ac:dyDescent="0.2">
      <c r="A327" s="9" t="str">
        <f t="shared" si="10"/>
        <v>2019_5_Pollos Hermanos_West Albuquerque</v>
      </c>
      <c r="B327" s="12" t="str">
        <f t="shared" si="11"/>
        <v>2019_5</v>
      </c>
      <c r="C327" s="21">
        <v>43600</v>
      </c>
      <c r="D327" s="20" t="s">
        <v>11</v>
      </c>
      <c r="E327" s="22">
        <v>84.9</v>
      </c>
      <c r="F327" s="22">
        <v>29.715</v>
      </c>
      <c r="G327" s="22">
        <v>21.225000000000001</v>
      </c>
      <c r="H327" s="20">
        <v>17</v>
      </c>
      <c r="I327" s="20">
        <v>28</v>
      </c>
      <c r="J327" s="20">
        <v>0</v>
      </c>
    </row>
    <row r="328" spans="1:10" x14ac:dyDescent="0.2">
      <c r="A328" s="9" t="str">
        <f t="shared" si="10"/>
        <v>2019_5_Pollos Hermanos_West Albuquerque</v>
      </c>
      <c r="B328" s="12" t="str">
        <f t="shared" si="11"/>
        <v>2019_5</v>
      </c>
      <c r="C328" s="21">
        <v>43602</v>
      </c>
      <c r="D328" s="20" t="s">
        <v>11</v>
      </c>
      <c r="E328" s="22">
        <v>36.44</v>
      </c>
      <c r="F328" s="22">
        <v>12.753999999999998</v>
      </c>
      <c r="G328" s="22">
        <v>9.11</v>
      </c>
      <c r="H328" s="20">
        <v>7</v>
      </c>
      <c r="I328" s="20">
        <v>12</v>
      </c>
      <c r="J328" s="20">
        <v>0</v>
      </c>
    </row>
    <row r="329" spans="1:10" x14ac:dyDescent="0.2">
      <c r="A329" s="9" t="str">
        <f t="shared" si="10"/>
        <v>2019_5_Pollos Hermanos_East Albuquerque</v>
      </c>
      <c r="B329" s="12" t="str">
        <f t="shared" si="11"/>
        <v>2019_5</v>
      </c>
      <c r="C329" s="21">
        <v>43603</v>
      </c>
      <c r="D329" s="20" t="s">
        <v>10</v>
      </c>
      <c r="E329" s="22">
        <v>665.9</v>
      </c>
      <c r="F329" s="22">
        <v>233.06499999999997</v>
      </c>
      <c r="G329" s="22">
        <v>33.295000000000002</v>
      </c>
      <c r="H329" s="20">
        <v>133</v>
      </c>
      <c r="I329" s="20">
        <v>222</v>
      </c>
      <c r="J329" s="20">
        <v>0</v>
      </c>
    </row>
    <row r="330" spans="1:10" x14ac:dyDescent="0.2">
      <c r="A330" s="9" t="str">
        <f t="shared" si="10"/>
        <v>2019_5_Pollos Hermanos_West Albuquerque</v>
      </c>
      <c r="B330" s="12" t="str">
        <f t="shared" si="11"/>
        <v>2019_5</v>
      </c>
      <c r="C330" s="21">
        <v>43604</v>
      </c>
      <c r="D330" s="20" t="s">
        <v>11</v>
      </c>
      <c r="E330" s="22">
        <v>97.15</v>
      </c>
      <c r="F330" s="22">
        <v>34.002499999999998</v>
      </c>
      <c r="G330" s="22">
        <v>24.287500000000005</v>
      </c>
      <c r="H330" s="20">
        <v>19</v>
      </c>
      <c r="I330" s="20">
        <v>32</v>
      </c>
      <c r="J330" s="20">
        <v>0</v>
      </c>
    </row>
    <row r="331" spans="1:10" x14ac:dyDescent="0.2">
      <c r="A331" s="9" t="str">
        <f t="shared" si="10"/>
        <v>2019_5_Pollos Hermanos_East Albuquerque</v>
      </c>
      <c r="B331" s="12" t="str">
        <f t="shared" si="11"/>
        <v>2019_5</v>
      </c>
      <c r="C331" s="21">
        <v>43606</v>
      </c>
      <c r="D331" s="20" t="s">
        <v>10</v>
      </c>
      <c r="E331" s="22">
        <v>542.86</v>
      </c>
      <c r="F331" s="22">
        <v>190.001</v>
      </c>
      <c r="G331" s="22">
        <v>27.143000000000001</v>
      </c>
      <c r="H331" s="20">
        <v>109</v>
      </c>
      <c r="I331" s="20">
        <v>181</v>
      </c>
      <c r="J331" s="20">
        <v>0</v>
      </c>
    </row>
    <row r="332" spans="1:10" x14ac:dyDescent="0.2">
      <c r="A332" s="9" t="str">
        <f t="shared" si="10"/>
        <v>2019_5_Pollos Hermanos_East Albuquerque</v>
      </c>
      <c r="B332" s="12" t="str">
        <f t="shared" si="11"/>
        <v>2019_5</v>
      </c>
      <c r="C332" s="21">
        <v>43609</v>
      </c>
      <c r="D332" s="20" t="s">
        <v>10</v>
      </c>
      <c r="E332" s="22">
        <v>120.5</v>
      </c>
      <c r="F332" s="22">
        <v>42.174999999999997</v>
      </c>
      <c r="G332" s="22">
        <v>6.0250000000000004</v>
      </c>
      <c r="H332" s="20">
        <v>24</v>
      </c>
      <c r="I332" s="20">
        <v>40</v>
      </c>
      <c r="J332" s="20">
        <v>0</v>
      </c>
    </row>
    <row r="333" spans="1:10" x14ac:dyDescent="0.2">
      <c r="A333" s="9" t="str">
        <f t="shared" si="10"/>
        <v>2019_5_Pollos Hermanos_East Albuquerque</v>
      </c>
      <c r="B333" s="12" t="str">
        <f t="shared" si="11"/>
        <v>2019_5</v>
      </c>
      <c r="C333" s="21">
        <v>43612</v>
      </c>
      <c r="D333" s="20" t="s">
        <v>10</v>
      </c>
      <c r="E333" s="22">
        <v>91.37</v>
      </c>
      <c r="F333" s="22">
        <v>31.979499999999998</v>
      </c>
      <c r="G333" s="22">
        <v>4.5685000000000002</v>
      </c>
      <c r="H333" s="20">
        <v>18</v>
      </c>
      <c r="I333" s="20">
        <v>30</v>
      </c>
      <c r="J333" s="20">
        <v>0</v>
      </c>
    </row>
    <row r="334" spans="1:10" x14ac:dyDescent="0.2">
      <c r="A334" s="9" t="str">
        <f t="shared" si="10"/>
        <v>2019_5_Pollos Hermanos_East Albuquerque</v>
      </c>
      <c r="B334" s="12" t="str">
        <f t="shared" si="11"/>
        <v>2019_5</v>
      </c>
      <c r="C334" s="21">
        <v>43615</v>
      </c>
      <c r="D334" s="20" t="s">
        <v>10</v>
      </c>
      <c r="E334" s="22">
        <v>29.79</v>
      </c>
      <c r="F334" s="22">
        <v>10.426499999999999</v>
      </c>
      <c r="G334" s="22">
        <v>1.4895</v>
      </c>
      <c r="H334" s="20">
        <v>6</v>
      </c>
      <c r="I334" s="20">
        <v>10</v>
      </c>
      <c r="J334" s="20">
        <v>0</v>
      </c>
    </row>
    <row r="335" spans="1:10" x14ac:dyDescent="0.2">
      <c r="A335" s="9" t="str">
        <f t="shared" si="10"/>
        <v>2019_6_Pollos Hermanos_East Albuquerque</v>
      </c>
      <c r="B335" s="12" t="str">
        <f t="shared" si="11"/>
        <v>2019_6</v>
      </c>
      <c r="C335" s="21">
        <v>43618</v>
      </c>
      <c r="D335" s="20" t="s">
        <v>10</v>
      </c>
      <c r="E335" s="22">
        <v>177.07</v>
      </c>
      <c r="F335" s="22">
        <v>61.974499999999992</v>
      </c>
      <c r="G335" s="22">
        <v>8.8535000000000004</v>
      </c>
      <c r="H335" s="20">
        <v>35</v>
      </c>
      <c r="I335" s="20">
        <v>59</v>
      </c>
      <c r="J335" s="20">
        <v>0</v>
      </c>
    </row>
    <row r="336" spans="1:10" x14ac:dyDescent="0.2">
      <c r="A336" s="9" t="str">
        <f t="shared" si="10"/>
        <v>2019_6_Pollos Hermanos_East Albuquerque</v>
      </c>
      <c r="B336" s="12" t="str">
        <f t="shared" si="11"/>
        <v>2019_6</v>
      </c>
      <c r="C336" s="21">
        <v>43621</v>
      </c>
      <c r="D336" s="20" t="s">
        <v>10</v>
      </c>
      <c r="E336" s="22">
        <v>351.96</v>
      </c>
      <c r="F336" s="22">
        <v>123.18599999999998</v>
      </c>
      <c r="G336" s="22">
        <v>17.597999999999999</v>
      </c>
      <c r="H336" s="20">
        <v>70</v>
      </c>
      <c r="I336" s="20">
        <v>117</v>
      </c>
      <c r="J336" s="20">
        <v>0</v>
      </c>
    </row>
    <row r="337" spans="1:10" x14ac:dyDescent="0.2">
      <c r="A337" s="9" t="str">
        <f t="shared" si="10"/>
        <v>2019_6_Pollos Hermanos_East Albuquerque</v>
      </c>
      <c r="B337" s="12" t="str">
        <f t="shared" si="11"/>
        <v>2019_6</v>
      </c>
      <c r="C337" s="21">
        <v>43624</v>
      </c>
      <c r="D337" s="20" t="s">
        <v>10</v>
      </c>
      <c r="E337" s="22">
        <v>113.52</v>
      </c>
      <c r="F337" s="22">
        <v>39.731999999999999</v>
      </c>
      <c r="G337" s="22">
        <v>5.6760000000000002</v>
      </c>
      <c r="H337" s="20">
        <v>23</v>
      </c>
      <c r="I337" s="20">
        <v>38</v>
      </c>
      <c r="J337" s="20">
        <v>0</v>
      </c>
    </row>
    <row r="338" spans="1:10" x14ac:dyDescent="0.2">
      <c r="A338" s="9" t="str">
        <f t="shared" si="10"/>
        <v>2019_6_Pollos Hermanos_East Albuquerque</v>
      </c>
      <c r="B338" s="12" t="str">
        <f t="shared" si="11"/>
        <v>2019_6</v>
      </c>
      <c r="C338" s="21">
        <v>43627</v>
      </c>
      <c r="D338" s="20" t="s">
        <v>10</v>
      </c>
      <c r="E338" s="22">
        <v>283.70999999999998</v>
      </c>
      <c r="F338" s="22">
        <v>99.29849999999999</v>
      </c>
      <c r="G338" s="22">
        <v>14.185499999999999</v>
      </c>
      <c r="H338" s="20">
        <v>57</v>
      </c>
      <c r="I338" s="20">
        <v>95</v>
      </c>
      <c r="J338" s="20">
        <v>0</v>
      </c>
    </row>
    <row r="339" spans="1:10" x14ac:dyDescent="0.2">
      <c r="A339" s="9" t="str">
        <f t="shared" si="10"/>
        <v>2019_6_Pollos Hermanos_East Albuquerque</v>
      </c>
      <c r="B339" s="12" t="str">
        <f t="shared" si="11"/>
        <v>2019_6</v>
      </c>
      <c r="C339" s="21">
        <v>43630</v>
      </c>
      <c r="D339" s="20" t="s">
        <v>10</v>
      </c>
      <c r="E339" s="22">
        <v>4.37</v>
      </c>
      <c r="F339" s="22">
        <v>1.5294999999999999</v>
      </c>
      <c r="G339" s="22">
        <v>0.21850000000000003</v>
      </c>
      <c r="H339" s="20">
        <v>1</v>
      </c>
      <c r="I339" s="20">
        <v>1</v>
      </c>
      <c r="J339" s="20">
        <v>0</v>
      </c>
    </row>
    <row r="340" spans="1:10" x14ac:dyDescent="0.2">
      <c r="A340" s="9" t="str">
        <f t="shared" si="10"/>
        <v>2019_6_Pollos Hermanos_East Albuquerque</v>
      </c>
      <c r="B340" s="12" t="str">
        <f t="shared" si="11"/>
        <v>2019_6</v>
      </c>
      <c r="C340" s="21">
        <v>43633</v>
      </c>
      <c r="D340" s="20" t="s">
        <v>10</v>
      </c>
      <c r="E340" s="22">
        <v>631.74</v>
      </c>
      <c r="F340" s="22">
        <v>221.10899999999998</v>
      </c>
      <c r="G340" s="22">
        <v>31.587000000000003</v>
      </c>
      <c r="H340" s="20">
        <v>126</v>
      </c>
      <c r="I340" s="20">
        <v>211</v>
      </c>
      <c r="J340" s="20">
        <v>0</v>
      </c>
    </row>
    <row r="341" spans="1:10" x14ac:dyDescent="0.2">
      <c r="A341" s="9" t="str">
        <f t="shared" si="10"/>
        <v>2019_6_Pollos Hermanos_East Albuquerque</v>
      </c>
      <c r="B341" s="12" t="str">
        <f t="shared" si="11"/>
        <v>2019_6</v>
      </c>
      <c r="C341" s="21">
        <v>43636</v>
      </c>
      <c r="D341" s="20" t="s">
        <v>10</v>
      </c>
      <c r="E341" s="22">
        <v>44.78</v>
      </c>
      <c r="F341" s="22">
        <v>15.673</v>
      </c>
      <c r="G341" s="22">
        <v>2.2390000000000003</v>
      </c>
      <c r="H341" s="20">
        <v>9</v>
      </c>
      <c r="I341" s="20">
        <v>15</v>
      </c>
      <c r="J341" s="20">
        <v>0</v>
      </c>
    </row>
  </sheetData>
  <autoFilter ref="A1:J1">
    <sortState ref="A2:J341">
      <sortCondition ref="C1"/>
    </sortState>
  </autoFilter>
  <pageMargins left="0.7" right="0.7" top="0.75" bottom="0.75" header="0.3" footer="0.3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53"/>
  <sheetViews>
    <sheetView showGridLines="0" zoomScaleNormal="100" workbookViewId="0"/>
  </sheetViews>
  <sheetFormatPr defaultRowHeight="12.75" x14ac:dyDescent="0.2"/>
  <cols>
    <col min="1" max="1" width="1.7109375" customWidth="1"/>
    <col min="2" max="2" width="17.42578125" customWidth="1"/>
    <col min="3" max="3" width="10.85546875" customWidth="1"/>
    <col min="4" max="7" width="13.28515625" customWidth="1"/>
  </cols>
  <sheetData>
    <row r="1" spans="1:9" ht="5.0999999999999996" customHeight="1" x14ac:dyDescent="0.2"/>
    <row r="2" spans="1:9" ht="18" x14ac:dyDescent="0.25">
      <c r="B2" s="19" t="s">
        <v>5</v>
      </c>
    </row>
    <row r="3" spans="1:9" ht="5.0999999999999996" customHeight="1" x14ac:dyDescent="0.25">
      <c r="B3" s="19"/>
    </row>
    <row r="4" spans="1:9" x14ac:dyDescent="0.2">
      <c r="B4" s="18" t="s">
        <v>1</v>
      </c>
      <c r="D4" s="7">
        <v>43830</v>
      </c>
      <c r="E4" s="7">
        <f>EOMONTH(D4,12)</f>
        <v>44196</v>
      </c>
      <c r="F4" s="7">
        <f t="shared" ref="F4:G4" si="0">EOMONTH(E4,12)</f>
        <v>44561</v>
      </c>
      <c r="G4" s="7">
        <f t="shared" si="0"/>
        <v>44926</v>
      </c>
    </row>
    <row r="5" spans="1:9" x14ac:dyDescent="0.2">
      <c r="B5" s="18" t="s">
        <v>2</v>
      </c>
      <c r="C5" s="18"/>
      <c r="D5" s="7" t="str">
        <f>CONCATENATE(YEAR(D4),"_",MONTH(D4))</f>
        <v>2019_12</v>
      </c>
      <c r="E5" s="7" t="str">
        <f t="shared" ref="E5:G5" si="1">CONCATENATE(YEAR(E4),"_",MONTH(E4))</f>
        <v>2020_12</v>
      </c>
      <c r="F5" s="7" t="str">
        <f t="shared" si="1"/>
        <v>2021_12</v>
      </c>
      <c r="G5" s="7" t="str">
        <f t="shared" si="1"/>
        <v>2022_12</v>
      </c>
    </row>
    <row r="7" spans="1:9" s="1" customFormat="1" x14ac:dyDescent="0.2">
      <c r="A7" s="11"/>
      <c r="B7" s="3" t="s">
        <v>26</v>
      </c>
      <c r="C7" s="2"/>
      <c r="D7" s="17">
        <f>D$4</f>
        <v>43830</v>
      </c>
      <c r="E7" s="17">
        <f t="shared" ref="E7:G7" si="2">E$4</f>
        <v>44196</v>
      </c>
      <c r="F7" s="17">
        <f t="shared" si="2"/>
        <v>44561</v>
      </c>
      <c r="G7" s="17">
        <f t="shared" si="2"/>
        <v>44926</v>
      </c>
    </row>
    <row r="8" spans="1:9" s="1" customFormat="1" ht="5.0999999999999996" customHeight="1" x14ac:dyDescent="0.2">
      <c r="A8" s="11"/>
      <c r="B8" s="5"/>
      <c r="C8" s="11"/>
      <c r="D8" s="5"/>
      <c r="E8" s="5"/>
      <c r="F8" s="5"/>
      <c r="G8" s="5"/>
    </row>
    <row r="9" spans="1:9" x14ac:dyDescent="0.2">
      <c r="B9" s="32" t="s">
        <v>24</v>
      </c>
      <c r="C9" s="25" t="str">
        <f>B7</f>
        <v>Profit</v>
      </c>
      <c r="D9" s="28">
        <f t="shared" ref="D9:G11" ca="1" si="3">SUMIF($B$14:$B$39,CONCATENATE(D$5,"_",$B9),INDEX($B$13:$G$13,0,MATCH($C9,$B$13:$G$13,0)))</f>
        <v>0</v>
      </c>
      <c r="E9" s="28">
        <f t="shared" ca="1" si="3"/>
        <v>5</v>
      </c>
      <c r="F9" s="28">
        <f t="shared" ca="1" si="3"/>
        <v>5</v>
      </c>
      <c r="G9" s="28">
        <f t="shared" ca="1" si="3"/>
        <v>1</v>
      </c>
      <c r="I9" s="28"/>
    </row>
    <row r="10" spans="1:9" x14ac:dyDescent="0.2">
      <c r="B10" s="32" t="s">
        <v>27</v>
      </c>
      <c r="C10" s="25" t="str">
        <f>C9</f>
        <v>Profit</v>
      </c>
      <c r="D10" s="28">
        <f t="shared" ca="1" si="3"/>
        <v>1</v>
      </c>
      <c r="E10" s="28">
        <f t="shared" ca="1" si="3"/>
        <v>4</v>
      </c>
      <c r="F10" s="28">
        <f t="shared" ca="1" si="3"/>
        <v>3</v>
      </c>
      <c r="G10" s="28">
        <f t="shared" ca="1" si="3"/>
        <v>2</v>
      </c>
    </row>
    <row r="11" spans="1:9" x14ac:dyDescent="0.2">
      <c r="B11" s="32" t="s">
        <v>28</v>
      </c>
      <c r="C11" s="25" t="str">
        <f t="shared" ref="C11" si="4">C10</f>
        <v>Profit</v>
      </c>
      <c r="D11" s="28">
        <f t="shared" ca="1" si="3"/>
        <v>2</v>
      </c>
      <c r="E11" s="28">
        <f t="shared" ca="1" si="3"/>
        <v>0</v>
      </c>
      <c r="F11" s="28">
        <f t="shared" ca="1" si="3"/>
        <v>0</v>
      </c>
      <c r="G11" s="28">
        <f ca="1">SUMIF($B$14:$B$39,CONCATENATE(G$5,"_",$B11),INDEX($B$13:$G$13,0,MATCH($C11,$B$13:$G$13,0)))</f>
        <v>2</v>
      </c>
    </row>
    <row r="12" spans="1:9" x14ac:dyDescent="0.2">
      <c r="B12" s="26"/>
      <c r="C12" s="26"/>
      <c r="D12" s="26"/>
      <c r="E12" s="26"/>
      <c r="F12" s="26"/>
      <c r="G12" s="26"/>
    </row>
    <row r="13" spans="1:9" x14ac:dyDescent="0.2">
      <c r="B13" s="3" t="s">
        <v>23</v>
      </c>
      <c r="C13" s="3" t="s">
        <v>21</v>
      </c>
      <c r="D13" s="27" t="s">
        <v>1</v>
      </c>
      <c r="E13" s="24" t="s">
        <v>22</v>
      </c>
      <c r="F13" s="24" t="s">
        <v>25</v>
      </c>
      <c r="G13" s="24" t="s">
        <v>26</v>
      </c>
    </row>
    <row r="14" spans="1:9" ht="14.25" customHeight="1" x14ac:dyDescent="0.2">
      <c r="B14" s="26" t="str">
        <f t="shared" ref="B14:B39" si="5">CONCATENATE(YEAR(D14),"_",MONTH(D14),"_",C14)</f>
        <v>2019_12_Location 1</v>
      </c>
      <c r="C14" s="29" t="s">
        <v>24</v>
      </c>
      <c r="D14" s="30">
        <v>43830</v>
      </c>
      <c r="E14" s="31">
        <v>5</v>
      </c>
      <c r="F14" s="31">
        <v>3</v>
      </c>
      <c r="G14" s="31">
        <v>1</v>
      </c>
    </row>
    <row r="15" spans="1:9" ht="14.25" customHeight="1" x14ac:dyDescent="0.2">
      <c r="B15" s="26" t="str">
        <f t="shared" si="5"/>
        <v>2020_12_Location 1</v>
      </c>
      <c r="C15" s="29" t="s">
        <v>24</v>
      </c>
      <c r="D15" s="30">
        <v>44196</v>
      </c>
      <c r="E15" s="31">
        <v>5</v>
      </c>
      <c r="F15" s="31">
        <v>3</v>
      </c>
      <c r="G15" s="31">
        <v>1</v>
      </c>
    </row>
    <row r="16" spans="1:9" ht="14.25" customHeight="1" x14ac:dyDescent="0.2">
      <c r="B16" s="26" t="str">
        <f t="shared" si="5"/>
        <v>2019_12_Location 2</v>
      </c>
      <c r="C16" s="29" t="s">
        <v>27</v>
      </c>
      <c r="D16" s="30">
        <v>43830</v>
      </c>
      <c r="E16" s="31">
        <v>5</v>
      </c>
      <c r="F16" s="31">
        <v>3</v>
      </c>
      <c r="G16" s="31">
        <v>1</v>
      </c>
    </row>
    <row r="17" spans="1:7" ht="14.25" customHeight="1" x14ac:dyDescent="0.2">
      <c r="B17" s="26" t="str">
        <f t="shared" si="5"/>
        <v>2020_12_Location 1</v>
      </c>
      <c r="C17" s="29" t="s">
        <v>24</v>
      </c>
      <c r="D17" s="30">
        <v>44196</v>
      </c>
      <c r="E17" s="31">
        <v>5</v>
      </c>
      <c r="F17" s="31">
        <v>3</v>
      </c>
      <c r="G17" s="31">
        <v>1</v>
      </c>
    </row>
    <row r="18" spans="1:7" ht="14.25" customHeight="1" x14ac:dyDescent="0.2">
      <c r="B18" s="26" t="str">
        <f t="shared" si="5"/>
        <v>2020_12_Location 1</v>
      </c>
      <c r="C18" s="29" t="s">
        <v>24</v>
      </c>
      <c r="D18" s="30">
        <v>44196</v>
      </c>
      <c r="E18" s="31">
        <v>5</v>
      </c>
      <c r="F18" s="31">
        <v>3</v>
      </c>
      <c r="G18" s="31">
        <v>1</v>
      </c>
    </row>
    <row r="19" spans="1:7" ht="14.25" customHeight="1" x14ac:dyDescent="0.2">
      <c r="A19" s="11"/>
      <c r="B19" s="26" t="str">
        <f t="shared" si="5"/>
        <v>2020_12_Location 2</v>
      </c>
      <c r="C19" s="29" t="s">
        <v>27</v>
      </c>
      <c r="D19" s="30">
        <v>44196</v>
      </c>
      <c r="E19" s="31">
        <v>5</v>
      </c>
      <c r="F19" s="31">
        <v>3</v>
      </c>
      <c r="G19" s="31">
        <v>1</v>
      </c>
    </row>
    <row r="20" spans="1:7" ht="14.25" customHeight="1" x14ac:dyDescent="0.2">
      <c r="A20" s="11"/>
      <c r="B20" s="26" t="str">
        <f t="shared" si="5"/>
        <v>2019_12_Location 3</v>
      </c>
      <c r="C20" s="29" t="s">
        <v>28</v>
      </c>
      <c r="D20" s="30">
        <v>43830</v>
      </c>
      <c r="E20" s="31">
        <v>5</v>
      </c>
      <c r="F20" s="31">
        <v>3</v>
      </c>
      <c r="G20" s="31">
        <v>1</v>
      </c>
    </row>
    <row r="21" spans="1:7" ht="14.25" customHeight="1" x14ac:dyDescent="0.2">
      <c r="B21" s="26" t="str">
        <f t="shared" si="5"/>
        <v>2020_12_Location 2</v>
      </c>
      <c r="C21" s="29" t="s">
        <v>27</v>
      </c>
      <c r="D21" s="30">
        <v>44196</v>
      </c>
      <c r="E21" s="31">
        <v>5</v>
      </c>
      <c r="F21" s="31">
        <v>3</v>
      </c>
      <c r="G21" s="31">
        <v>1</v>
      </c>
    </row>
    <row r="22" spans="1:7" ht="14.25" customHeight="1" x14ac:dyDescent="0.2">
      <c r="B22" s="26" t="str">
        <f t="shared" si="5"/>
        <v>2020_12_Location 2</v>
      </c>
      <c r="C22" s="29" t="s">
        <v>27</v>
      </c>
      <c r="D22" s="30">
        <v>44196</v>
      </c>
      <c r="E22" s="31">
        <v>5</v>
      </c>
      <c r="F22" s="31">
        <v>3</v>
      </c>
      <c r="G22" s="31">
        <v>1</v>
      </c>
    </row>
    <row r="23" spans="1:7" ht="14.25" customHeight="1" x14ac:dyDescent="0.2">
      <c r="B23" s="26" t="str">
        <f t="shared" si="5"/>
        <v>2020_12_Location 1</v>
      </c>
      <c r="C23" s="29" t="s">
        <v>24</v>
      </c>
      <c r="D23" s="30">
        <v>44196</v>
      </c>
      <c r="E23" s="31">
        <v>5</v>
      </c>
      <c r="F23" s="31">
        <v>3</v>
      </c>
      <c r="G23" s="31">
        <v>1</v>
      </c>
    </row>
    <row r="24" spans="1:7" ht="14.25" customHeight="1" x14ac:dyDescent="0.2">
      <c r="B24" s="26" t="str">
        <f t="shared" si="5"/>
        <v>2019_12_Location 3</v>
      </c>
      <c r="C24" s="29" t="s">
        <v>28</v>
      </c>
      <c r="D24" s="30">
        <v>43830</v>
      </c>
      <c r="E24" s="31">
        <v>5</v>
      </c>
      <c r="F24" s="31">
        <v>3</v>
      </c>
      <c r="G24" s="31">
        <v>1</v>
      </c>
    </row>
    <row r="25" spans="1:7" ht="14.25" customHeight="1" x14ac:dyDescent="0.2">
      <c r="B25" s="26" t="str">
        <f t="shared" si="5"/>
        <v>2020_12_Location 1</v>
      </c>
      <c r="C25" s="29" t="s">
        <v>24</v>
      </c>
      <c r="D25" s="30">
        <v>44196</v>
      </c>
      <c r="E25" s="31">
        <v>5</v>
      </c>
      <c r="F25" s="31">
        <v>3</v>
      </c>
      <c r="G25" s="31">
        <v>1</v>
      </c>
    </row>
    <row r="26" spans="1:7" ht="14.25" customHeight="1" x14ac:dyDescent="0.2">
      <c r="B26" s="26" t="str">
        <f t="shared" si="5"/>
        <v>2020_12_Location 2</v>
      </c>
      <c r="C26" s="29" t="s">
        <v>27</v>
      </c>
      <c r="D26" s="30">
        <v>44196</v>
      </c>
      <c r="E26" s="31">
        <v>5</v>
      </c>
      <c r="F26" s="31">
        <v>3</v>
      </c>
      <c r="G26" s="31">
        <v>1</v>
      </c>
    </row>
    <row r="27" spans="1:7" ht="14.25" customHeight="1" x14ac:dyDescent="0.2">
      <c r="B27" s="26" t="str">
        <f t="shared" si="5"/>
        <v>2021_12_Location 1</v>
      </c>
      <c r="C27" s="29" t="s">
        <v>24</v>
      </c>
      <c r="D27" s="30">
        <v>44561</v>
      </c>
      <c r="E27" s="31">
        <v>5</v>
      </c>
      <c r="F27" s="31">
        <v>3</v>
      </c>
      <c r="G27" s="31">
        <v>1</v>
      </c>
    </row>
    <row r="28" spans="1:7" ht="14.25" customHeight="1" x14ac:dyDescent="0.2">
      <c r="B28" s="26" t="str">
        <f t="shared" si="5"/>
        <v>2021_12_Location 1</v>
      </c>
      <c r="C28" s="29" t="s">
        <v>24</v>
      </c>
      <c r="D28" s="30">
        <v>44561</v>
      </c>
      <c r="E28" s="31">
        <v>5</v>
      </c>
      <c r="F28" s="31">
        <v>3</v>
      </c>
      <c r="G28" s="31">
        <v>1</v>
      </c>
    </row>
    <row r="29" spans="1:7" ht="14.25" customHeight="1" x14ac:dyDescent="0.2">
      <c r="B29" s="26" t="str">
        <f t="shared" si="5"/>
        <v>2021_12_Location 2</v>
      </c>
      <c r="C29" s="29" t="s">
        <v>27</v>
      </c>
      <c r="D29" s="30">
        <v>44561</v>
      </c>
      <c r="E29" s="31">
        <v>5</v>
      </c>
      <c r="F29" s="31">
        <v>3</v>
      </c>
      <c r="G29" s="31">
        <v>1</v>
      </c>
    </row>
    <row r="30" spans="1:7" ht="14.25" customHeight="1" x14ac:dyDescent="0.2">
      <c r="B30" s="26" t="str">
        <f t="shared" si="5"/>
        <v>2022_12_Location 1</v>
      </c>
      <c r="C30" s="29" t="s">
        <v>24</v>
      </c>
      <c r="D30" s="30">
        <v>44926</v>
      </c>
      <c r="E30" s="31">
        <v>5</v>
      </c>
      <c r="F30" s="31">
        <v>3</v>
      </c>
      <c r="G30" s="31">
        <v>1</v>
      </c>
    </row>
    <row r="31" spans="1:7" ht="14.25" customHeight="1" x14ac:dyDescent="0.2">
      <c r="B31" s="26" t="str">
        <f t="shared" si="5"/>
        <v>2021_12_Location 1</v>
      </c>
      <c r="C31" s="29" t="s">
        <v>24</v>
      </c>
      <c r="D31" s="30">
        <v>44561</v>
      </c>
      <c r="E31" s="31">
        <v>5</v>
      </c>
      <c r="F31" s="31">
        <v>3</v>
      </c>
      <c r="G31" s="31">
        <v>1</v>
      </c>
    </row>
    <row r="32" spans="1:7" ht="14.25" customHeight="1" x14ac:dyDescent="0.2">
      <c r="B32" s="26" t="str">
        <f t="shared" si="5"/>
        <v>2021_12_Location 2</v>
      </c>
      <c r="C32" s="29" t="s">
        <v>27</v>
      </c>
      <c r="D32" s="30">
        <v>44561</v>
      </c>
      <c r="E32" s="31">
        <v>5</v>
      </c>
      <c r="F32" s="31">
        <v>3</v>
      </c>
      <c r="G32" s="31">
        <v>1</v>
      </c>
    </row>
    <row r="33" spans="2:7" ht="14.25" customHeight="1" x14ac:dyDescent="0.2">
      <c r="B33" s="26" t="str">
        <f t="shared" si="5"/>
        <v>2022_12_Location 3</v>
      </c>
      <c r="C33" s="29" t="s">
        <v>28</v>
      </c>
      <c r="D33" s="30">
        <v>44926</v>
      </c>
      <c r="E33" s="31">
        <v>5</v>
      </c>
      <c r="F33" s="31">
        <v>3</v>
      </c>
      <c r="G33" s="31">
        <v>1</v>
      </c>
    </row>
    <row r="34" spans="2:7" ht="14.25" customHeight="1" x14ac:dyDescent="0.2">
      <c r="B34" s="26" t="str">
        <f t="shared" si="5"/>
        <v>2021_12_Location 2</v>
      </c>
      <c r="C34" s="29" t="s">
        <v>27</v>
      </c>
      <c r="D34" s="30">
        <v>44561</v>
      </c>
      <c r="E34" s="31">
        <v>5</v>
      </c>
      <c r="F34" s="31">
        <v>3</v>
      </c>
      <c r="G34" s="31">
        <v>1</v>
      </c>
    </row>
    <row r="35" spans="2:7" ht="14.25" customHeight="1" x14ac:dyDescent="0.2">
      <c r="B35" s="26" t="str">
        <f t="shared" si="5"/>
        <v>2022_12_Location 2</v>
      </c>
      <c r="C35" s="29" t="s">
        <v>27</v>
      </c>
      <c r="D35" s="30">
        <v>44926</v>
      </c>
      <c r="E35" s="31">
        <v>5</v>
      </c>
      <c r="F35" s="31">
        <v>3</v>
      </c>
      <c r="G35" s="31">
        <v>1</v>
      </c>
    </row>
    <row r="36" spans="2:7" ht="14.25" customHeight="1" x14ac:dyDescent="0.2">
      <c r="B36" s="26" t="str">
        <f t="shared" si="5"/>
        <v>2021_12_Location 1</v>
      </c>
      <c r="C36" s="29" t="s">
        <v>24</v>
      </c>
      <c r="D36" s="30">
        <v>44561</v>
      </c>
      <c r="E36" s="31">
        <v>5</v>
      </c>
      <c r="F36" s="31">
        <v>3</v>
      </c>
      <c r="G36" s="31">
        <v>1</v>
      </c>
    </row>
    <row r="37" spans="2:7" ht="14.25" customHeight="1" x14ac:dyDescent="0.2">
      <c r="B37" s="26" t="str">
        <f t="shared" si="5"/>
        <v>2022_12_Location 3</v>
      </c>
      <c r="C37" s="29" t="s">
        <v>28</v>
      </c>
      <c r="D37" s="30">
        <v>44926</v>
      </c>
      <c r="E37" s="31">
        <v>5</v>
      </c>
      <c r="F37" s="31">
        <v>3</v>
      </c>
      <c r="G37" s="31">
        <v>1</v>
      </c>
    </row>
    <row r="38" spans="2:7" ht="14.25" customHeight="1" x14ac:dyDescent="0.2">
      <c r="B38" s="26" t="str">
        <f t="shared" si="5"/>
        <v>2021_12_Location 1</v>
      </c>
      <c r="C38" s="29" t="s">
        <v>24</v>
      </c>
      <c r="D38" s="30">
        <v>44561</v>
      </c>
      <c r="E38" s="31">
        <v>5</v>
      </c>
      <c r="F38" s="31">
        <v>3</v>
      </c>
      <c r="G38" s="31">
        <v>1</v>
      </c>
    </row>
    <row r="39" spans="2:7" ht="14.25" customHeight="1" x14ac:dyDescent="0.2">
      <c r="B39" s="26" t="str">
        <f t="shared" si="5"/>
        <v>2022_12_Location 2</v>
      </c>
      <c r="C39" s="29" t="s">
        <v>27</v>
      </c>
      <c r="D39" s="30">
        <v>44926</v>
      </c>
      <c r="E39" s="31">
        <v>5</v>
      </c>
      <c r="F39" s="31">
        <v>3</v>
      </c>
      <c r="G39" s="31">
        <v>1</v>
      </c>
    </row>
    <row r="40" spans="2:7" x14ac:dyDescent="0.2">
      <c r="B40" s="16"/>
      <c r="C40" s="13"/>
      <c r="D40" s="4"/>
      <c r="E40" s="4"/>
      <c r="F40" s="4"/>
      <c r="G40" s="4"/>
    </row>
    <row r="41" spans="2:7" x14ac:dyDescent="0.2">
      <c r="B41" s="16"/>
      <c r="C41" s="13"/>
      <c r="D41" s="4"/>
      <c r="E41" s="4"/>
      <c r="F41" s="4"/>
      <c r="G41" s="4"/>
    </row>
    <row r="42" spans="2:7" x14ac:dyDescent="0.2">
      <c r="B42" s="16"/>
      <c r="C42" s="13"/>
      <c r="D42" s="4"/>
      <c r="E42" s="4"/>
      <c r="F42" s="4"/>
      <c r="G42" s="4"/>
    </row>
    <row r="43" spans="2:7" x14ac:dyDescent="0.2">
      <c r="B43" s="16"/>
      <c r="C43" s="13"/>
      <c r="D43" s="4"/>
      <c r="E43" s="4"/>
      <c r="F43" s="4"/>
      <c r="G43" s="4"/>
    </row>
    <row r="44" spans="2:7" x14ac:dyDescent="0.2">
      <c r="B44" s="16"/>
      <c r="C44" s="13"/>
      <c r="D44" s="4"/>
      <c r="E44" s="4"/>
      <c r="F44" s="4"/>
      <c r="G44" s="4"/>
    </row>
    <row r="46" spans="2:7" x14ac:dyDescent="0.2">
      <c r="B46" s="5"/>
      <c r="C46" s="11"/>
      <c r="D46" s="23"/>
      <c r="E46" s="23"/>
      <c r="F46" s="23"/>
      <c r="G46" s="23"/>
    </row>
    <row r="47" spans="2:7" ht="5.0999999999999996" customHeight="1" x14ac:dyDescent="0.2">
      <c r="B47" s="5"/>
      <c r="C47" s="11"/>
      <c r="D47" s="5"/>
      <c r="E47" s="5"/>
      <c r="F47" s="5"/>
      <c r="G47" s="5"/>
    </row>
    <row r="48" spans="2:7" x14ac:dyDescent="0.2">
      <c r="B48" s="16"/>
      <c r="C48" s="13"/>
      <c r="D48" s="4"/>
      <c r="E48" s="4"/>
      <c r="F48" s="4"/>
      <c r="G48" s="4"/>
    </row>
    <row r="49" spans="2:7" x14ac:dyDescent="0.2">
      <c r="B49" s="16"/>
      <c r="C49" s="13"/>
      <c r="D49" s="4"/>
      <c r="E49" s="4"/>
      <c r="F49" s="4"/>
      <c r="G49" s="4"/>
    </row>
    <row r="50" spans="2:7" x14ac:dyDescent="0.2">
      <c r="B50" s="16"/>
      <c r="C50" s="13"/>
      <c r="D50" s="4"/>
      <c r="E50" s="4"/>
      <c r="F50" s="4"/>
      <c r="G50" s="4"/>
    </row>
    <row r="51" spans="2:7" x14ac:dyDescent="0.2">
      <c r="B51" s="16"/>
      <c r="C51" s="13"/>
      <c r="D51" s="4"/>
      <c r="E51" s="4"/>
      <c r="F51" s="4"/>
      <c r="G51" s="4"/>
    </row>
    <row r="52" spans="2:7" x14ac:dyDescent="0.2">
      <c r="B52" s="16"/>
      <c r="C52" s="13"/>
      <c r="D52" s="4"/>
      <c r="E52" s="4"/>
      <c r="F52" s="4"/>
      <c r="G52" s="4"/>
    </row>
    <row r="53" spans="2:7" x14ac:dyDescent="0.2">
      <c r="B53" s="16"/>
      <c r="C53" s="13"/>
      <c r="D53" s="4"/>
      <c r="E53" s="4"/>
      <c r="F53" s="4"/>
      <c r="G53" s="4"/>
    </row>
  </sheetData>
  <pageMargins left="0.7" right="0.7" top="0.75" bottom="0.75" header="0.3" footer="0.3"/>
  <pageSetup scale="96" fitToHeight="4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Introduction</vt:lpstr>
      <vt:lpstr>Customer Summary</vt:lpstr>
      <vt:lpstr>ALL</vt:lpstr>
      <vt:lpstr>One Sheet</vt:lpstr>
      <vt:lpstr>'Customer Summary'!Print_Area</vt:lpstr>
      <vt:lpstr>'One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Lynch</dc:creator>
  <cp:lastModifiedBy>Peter Lynch</cp:lastModifiedBy>
  <cp:lastPrinted>2018-05-09T23:10:45Z</cp:lastPrinted>
  <dcterms:created xsi:type="dcterms:W3CDTF">2018-02-06T22:15:30Z</dcterms:created>
  <dcterms:modified xsi:type="dcterms:W3CDTF">2018-06-19T14:57:06Z</dcterms:modified>
</cp:coreProperties>
</file>