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ynch\Desktop\"/>
    </mc:Choice>
  </mc:AlternateContent>
  <bookViews>
    <workbookView xWindow="0" yWindow="0" windowWidth="28800" windowHeight="12300"/>
  </bookViews>
  <sheets>
    <sheet name="ToC" sheetId="6" r:id="rId1"/>
    <sheet name="Simple Income Statement" sheetId="5" r:id="rId2"/>
    <sheet name="IS Drivers (I)" sheetId="3" r:id="rId3"/>
    <sheet name="Divider" sheetId="4" r:id="rId4"/>
    <sheet name="Income Statement" sheetId="2" r:id="rId5"/>
    <sheet name="IS Drivers (II)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F41" i="1"/>
  <c r="AB14" i="5" l="1"/>
  <c r="BQ7" i="5"/>
  <c r="BQ6" i="5" s="1"/>
  <c r="BQ9" i="5"/>
  <c r="BQ8" i="5" s="1"/>
  <c r="BQ13" i="5"/>
  <c r="BQ30" i="5"/>
  <c r="BO7" i="5"/>
  <c r="BP7" i="5" s="1"/>
  <c r="BN7" i="5"/>
  <c r="BN13" i="5"/>
  <c r="BO13" i="5"/>
  <c r="BP13" i="5"/>
  <c r="AC13" i="5"/>
  <c r="AD13" i="5"/>
  <c r="AD14" i="5" s="1"/>
  <c r="AE13" i="5"/>
  <c r="AE31" i="5" s="1"/>
  <c r="AF13" i="5"/>
  <c r="AG13" i="5"/>
  <c r="AG14" i="5" s="1"/>
  <c r="AH13" i="5"/>
  <c r="AI13" i="5"/>
  <c r="AI14" i="5" s="1"/>
  <c r="AJ13" i="5"/>
  <c r="AK13" i="5"/>
  <c r="AK14" i="5" s="1"/>
  <c r="AL13" i="5"/>
  <c r="AM13" i="5"/>
  <c r="AM31" i="5" s="1"/>
  <c r="AN13" i="5"/>
  <c r="AO13" i="5"/>
  <c r="AO14" i="5" s="1"/>
  <c r="AP13" i="5"/>
  <c r="AQ13" i="5"/>
  <c r="AQ14" i="5" s="1"/>
  <c r="AR13" i="5"/>
  <c r="AS13" i="5"/>
  <c r="AS14" i="5" s="1"/>
  <c r="AT13" i="5"/>
  <c r="AU13" i="5"/>
  <c r="AU31" i="5" s="1"/>
  <c r="AV13" i="5"/>
  <c r="AW13" i="5"/>
  <c r="AW14" i="5" s="1"/>
  <c r="AX13" i="5"/>
  <c r="AY13" i="5"/>
  <c r="AY14" i="5" s="1"/>
  <c r="AZ13" i="5"/>
  <c r="BA13" i="5"/>
  <c r="BA14" i="5" s="1"/>
  <c r="BB13" i="5"/>
  <c r="BC13" i="5"/>
  <c r="BC31" i="5" s="1"/>
  <c r="BD13" i="5"/>
  <c r="BE13" i="5"/>
  <c r="BE14" i="5" s="1"/>
  <c r="BF13" i="5"/>
  <c r="BG13" i="5"/>
  <c r="BG31" i="5" s="1"/>
  <c r="BH13" i="5"/>
  <c r="BI13" i="5"/>
  <c r="BI14" i="5" s="1"/>
  <c r="BJ13" i="5"/>
  <c r="BK13" i="5"/>
  <c r="BK31" i="5" s="1"/>
  <c r="AC30" i="5"/>
  <c r="AC31" i="5" s="1"/>
  <c r="AD30" i="5"/>
  <c r="AE30" i="5"/>
  <c r="AF30" i="5"/>
  <c r="AG30" i="5"/>
  <c r="AG31" i="5" s="1"/>
  <c r="AH30" i="5"/>
  <c r="AI30" i="5"/>
  <c r="AJ30" i="5"/>
  <c r="AK30" i="5"/>
  <c r="AK31" i="5" s="1"/>
  <c r="AL30" i="5"/>
  <c r="AM30" i="5"/>
  <c r="AN30" i="5"/>
  <c r="BP30" i="5" s="1"/>
  <c r="AO30" i="5"/>
  <c r="AO31" i="5" s="1"/>
  <c r="AP30" i="5"/>
  <c r="AQ30" i="5"/>
  <c r="AR30" i="5"/>
  <c r="AS30" i="5"/>
  <c r="AS31" i="5" s="1"/>
  <c r="AT30" i="5"/>
  <c r="AU30" i="5"/>
  <c r="AV30" i="5"/>
  <c r="AW30" i="5"/>
  <c r="AW31" i="5" s="1"/>
  <c r="AX30" i="5"/>
  <c r="AY30" i="5"/>
  <c r="AZ30" i="5"/>
  <c r="BA30" i="5"/>
  <c r="BA31" i="5" s="1"/>
  <c r="BB30" i="5"/>
  <c r="BC30" i="5"/>
  <c r="BD30" i="5"/>
  <c r="BE30" i="5"/>
  <c r="BE31" i="5" s="1"/>
  <c r="BF30" i="5"/>
  <c r="BF31" i="5" s="1"/>
  <c r="BG30" i="5"/>
  <c r="BH30" i="5"/>
  <c r="BI30" i="5"/>
  <c r="BI31" i="5" s="1"/>
  <c r="BJ30" i="5"/>
  <c r="BK30" i="5"/>
  <c r="AD31" i="5"/>
  <c r="AH31" i="5"/>
  <c r="AL31" i="5"/>
  <c r="AP31" i="5"/>
  <c r="AT31" i="5"/>
  <c r="AX31" i="5"/>
  <c r="BB31" i="5"/>
  <c r="BJ31" i="5"/>
  <c r="AB30" i="5"/>
  <c r="AB13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D30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D26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D23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D17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D13" i="5"/>
  <c r="D9" i="5"/>
  <c r="E7" i="5"/>
  <c r="F7" i="5" s="1"/>
  <c r="D6" i="5"/>
  <c r="CD88" i="3"/>
  <c r="CC88" i="3"/>
  <c r="CB88" i="3"/>
  <c r="CA88" i="3"/>
  <c r="BZ88" i="3"/>
  <c r="BY88" i="3"/>
  <c r="BX88" i="3"/>
  <c r="BW88" i="3"/>
  <c r="BV88" i="3"/>
  <c r="BU88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E48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AU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F27" i="3"/>
  <c r="AT108" i="3"/>
  <c r="AT107" i="3"/>
  <c r="AE107" i="3"/>
  <c r="AD107" i="3"/>
  <c r="AE85" i="3"/>
  <c r="AD85" i="3"/>
  <c r="AE84" i="3"/>
  <c r="AD84" i="3"/>
  <c r="AE83" i="3"/>
  <c r="AD83" i="3"/>
  <c r="AE82" i="3"/>
  <c r="AD82" i="3"/>
  <c r="AE81" i="3"/>
  <c r="AD81" i="3"/>
  <c r="AE80" i="3"/>
  <c r="AD80" i="3"/>
  <c r="AE79" i="3"/>
  <c r="AD79" i="3"/>
  <c r="AE78" i="3"/>
  <c r="AD78" i="3"/>
  <c r="AE77" i="3"/>
  <c r="AD77" i="3"/>
  <c r="AE76" i="3"/>
  <c r="AD76" i="3"/>
  <c r="AE75" i="3"/>
  <c r="AD75" i="3"/>
  <c r="AE74" i="3"/>
  <c r="AD74" i="3"/>
  <c r="AE73" i="3"/>
  <c r="AD73" i="3"/>
  <c r="AE72" i="3"/>
  <c r="AD72" i="3"/>
  <c r="AE71" i="3"/>
  <c r="AD71" i="3"/>
  <c r="AE64" i="3"/>
  <c r="AD64" i="3"/>
  <c r="AE45" i="3"/>
  <c r="AD45" i="3"/>
  <c r="AE44" i="3"/>
  <c r="AD44" i="3"/>
  <c r="AE43" i="3"/>
  <c r="AD43" i="3"/>
  <c r="AE42" i="3"/>
  <c r="AD42" i="3"/>
  <c r="AE41" i="3"/>
  <c r="AD41" i="3"/>
  <c r="AE40" i="3"/>
  <c r="AD40" i="3"/>
  <c r="AE39" i="3"/>
  <c r="AD39" i="3"/>
  <c r="AE38" i="3"/>
  <c r="AD38" i="3"/>
  <c r="AE37" i="3"/>
  <c r="AD37" i="3"/>
  <c r="AE36" i="3"/>
  <c r="AD36" i="3"/>
  <c r="AE24" i="3"/>
  <c r="AD24" i="3"/>
  <c r="AE23" i="3"/>
  <c r="AD23" i="3"/>
  <c r="AE22" i="3"/>
  <c r="AD22" i="3"/>
  <c r="AE21" i="3"/>
  <c r="AD21" i="3"/>
  <c r="AE20" i="3"/>
  <c r="AD20" i="3"/>
  <c r="AT37" i="3"/>
  <c r="AT38" i="3"/>
  <c r="AT39" i="3"/>
  <c r="AT40" i="3"/>
  <c r="AT41" i="3"/>
  <c r="AT42" i="3"/>
  <c r="AT43" i="3"/>
  <c r="AT44" i="3"/>
  <c r="AT45" i="3"/>
  <c r="AT36" i="3"/>
  <c r="AT21" i="3"/>
  <c r="AT22" i="3"/>
  <c r="AT23" i="3"/>
  <c r="AT24" i="3"/>
  <c r="AT20" i="3"/>
  <c r="B90" i="3"/>
  <c r="B50" i="3"/>
  <c r="B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G29" i="3" s="1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G30" i="3" s="1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G31" i="3" s="1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G32" i="3" s="1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G33" i="3" s="1"/>
  <c r="F30" i="3"/>
  <c r="F31" i="3"/>
  <c r="F32" i="3"/>
  <c r="F33" i="3"/>
  <c r="F29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B72" i="3"/>
  <c r="AB47" i="3"/>
  <c r="AA47" i="3"/>
  <c r="Z47" i="3"/>
  <c r="Y47" i="3"/>
  <c r="X47" i="3"/>
  <c r="W47" i="3"/>
  <c r="V47" i="3"/>
  <c r="U47" i="3"/>
  <c r="T47" i="3"/>
  <c r="S47" i="3"/>
  <c r="R47" i="3"/>
  <c r="Q47" i="3"/>
  <c r="AE47" i="3" s="1"/>
  <c r="P47" i="3"/>
  <c r="O47" i="3"/>
  <c r="N47" i="3"/>
  <c r="M47" i="3"/>
  <c r="L47" i="3"/>
  <c r="K47" i="3"/>
  <c r="J47" i="3"/>
  <c r="I47" i="3"/>
  <c r="H47" i="3"/>
  <c r="G47" i="3"/>
  <c r="F47" i="3"/>
  <c r="E47" i="3"/>
  <c r="B37" i="3"/>
  <c r="B38" i="3" s="1"/>
  <c r="B39" i="3" s="1"/>
  <c r="B40" i="3" s="1"/>
  <c r="B41" i="3" s="1"/>
  <c r="B42" i="3" s="1"/>
  <c r="B43" i="3" s="1"/>
  <c r="B44" i="3" s="1"/>
  <c r="B45" i="3" s="1"/>
  <c r="B59" i="3" s="1"/>
  <c r="AB26" i="3"/>
  <c r="AB56" i="3" s="1"/>
  <c r="AG56" i="3" s="1"/>
  <c r="AA26" i="3"/>
  <c r="AA53" i="3" s="1"/>
  <c r="Z26" i="3"/>
  <c r="Z99" i="3" s="1"/>
  <c r="Y26" i="3"/>
  <c r="Y51" i="3" s="1"/>
  <c r="X26" i="3"/>
  <c r="X66" i="3" s="1"/>
  <c r="W26" i="3"/>
  <c r="W55" i="3" s="1"/>
  <c r="V26" i="3"/>
  <c r="V91" i="3" s="1"/>
  <c r="U26" i="3"/>
  <c r="T26" i="3"/>
  <c r="T53" i="3" s="1"/>
  <c r="S26" i="3"/>
  <c r="S96" i="3" s="1"/>
  <c r="R26" i="3"/>
  <c r="R56" i="3" s="1"/>
  <c r="Q26" i="3"/>
  <c r="P26" i="3"/>
  <c r="P66" i="3" s="1"/>
  <c r="O26" i="3"/>
  <c r="O58" i="3" s="1"/>
  <c r="N26" i="3"/>
  <c r="N55" i="3" s="1"/>
  <c r="M26" i="3"/>
  <c r="M90" i="3" s="1"/>
  <c r="L26" i="3"/>
  <c r="L56" i="3" s="1"/>
  <c r="K26" i="3"/>
  <c r="K53" i="3" s="1"/>
  <c r="J26" i="3"/>
  <c r="J54" i="3" s="1"/>
  <c r="I26" i="3"/>
  <c r="H26" i="3"/>
  <c r="H93" i="3" s="1"/>
  <c r="G26" i="3"/>
  <c r="G55" i="3" s="1"/>
  <c r="F26" i="3"/>
  <c r="F102" i="3" s="1"/>
  <c r="E26" i="3"/>
  <c r="E100" i="3" s="1"/>
  <c r="B21" i="3"/>
  <c r="B22" i="3" s="1"/>
  <c r="B23" i="3" s="1"/>
  <c r="B24" i="3" s="1"/>
  <c r="B33" i="3" s="1"/>
  <c r="AT87" i="3"/>
  <c r="AT85" i="3"/>
  <c r="AR104" i="3"/>
  <c r="AL104" i="3"/>
  <c r="AT84" i="3"/>
  <c r="AR103" i="3"/>
  <c r="AL103" i="3"/>
  <c r="AT83" i="3"/>
  <c r="AR102" i="3"/>
  <c r="AL102" i="3"/>
  <c r="AT82" i="3"/>
  <c r="AR101" i="3"/>
  <c r="AL101" i="3"/>
  <c r="AT81" i="3"/>
  <c r="AR100" i="3"/>
  <c r="AL100" i="3"/>
  <c r="AT80" i="3"/>
  <c r="AR99" i="3"/>
  <c r="AL99" i="3"/>
  <c r="AT79" i="3"/>
  <c r="AR98" i="3"/>
  <c r="AL98" i="3"/>
  <c r="AT78" i="3"/>
  <c r="AR97" i="3"/>
  <c r="AL97" i="3"/>
  <c r="AT77" i="3"/>
  <c r="AR96" i="3"/>
  <c r="AL96" i="3"/>
  <c r="AT76" i="3"/>
  <c r="AR95" i="3"/>
  <c r="AL95" i="3"/>
  <c r="AT75" i="3"/>
  <c r="AR94" i="3"/>
  <c r="AL94" i="3"/>
  <c r="AT74" i="3"/>
  <c r="AR93" i="3"/>
  <c r="AL93" i="3"/>
  <c r="AT73" i="3"/>
  <c r="AR92" i="3"/>
  <c r="AL92" i="3"/>
  <c r="AT72" i="3"/>
  <c r="AR91" i="3"/>
  <c r="AL91" i="3"/>
  <c r="AT71" i="3"/>
  <c r="AR90" i="3"/>
  <c r="AL90" i="3"/>
  <c r="AT64" i="3"/>
  <c r="AR66" i="3"/>
  <c r="AR59" i="3"/>
  <c r="AL59" i="3"/>
  <c r="AR58" i="3"/>
  <c r="AL58" i="3"/>
  <c r="AR57" i="3"/>
  <c r="AL57" i="3"/>
  <c r="AR56" i="3"/>
  <c r="AL56" i="3"/>
  <c r="AR55" i="3"/>
  <c r="AL55" i="3"/>
  <c r="AR54" i="3"/>
  <c r="AL54" i="3"/>
  <c r="AR53" i="3"/>
  <c r="AL53" i="3"/>
  <c r="AR52" i="3"/>
  <c r="AL52" i="3"/>
  <c r="AR51" i="3"/>
  <c r="AL51" i="3"/>
  <c r="AR50" i="3"/>
  <c r="AL50" i="3"/>
  <c r="CD14" i="3"/>
  <c r="CD18" i="3" s="1"/>
  <c r="CC14" i="3"/>
  <c r="CC18" i="3" s="1"/>
  <c r="CB14" i="3"/>
  <c r="CB18" i="3" s="1"/>
  <c r="CA14" i="3"/>
  <c r="CA18" i="3" s="1"/>
  <c r="BZ14" i="3"/>
  <c r="BZ18" i="3" s="1"/>
  <c r="BY14" i="3"/>
  <c r="BY18" i="3" s="1"/>
  <c r="BX14" i="3"/>
  <c r="BX18" i="3" s="1"/>
  <c r="BW14" i="3"/>
  <c r="BW18" i="3" s="1"/>
  <c r="BV14" i="3"/>
  <c r="BV18" i="3" s="1"/>
  <c r="BU14" i="3"/>
  <c r="BU18" i="3" s="1"/>
  <c r="BT14" i="3"/>
  <c r="BT18" i="3" s="1"/>
  <c r="BS14" i="3"/>
  <c r="BS18" i="3" s="1"/>
  <c r="BR14" i="3"/>
  <c r="BR18" i="3" s="1"/>
  <c r="BQ14" i="3"/>
  <c r="BQ18" i="3" s="1"/>
  <c r="BP14" i="3"/>
  <c r="BP18" i="3" s="1"/>
  <c r="BO14" i="3"/>
  <c r="BO18" i="3" s="1"/>
  <c r="BN14" i="3"/>
  <c r="BN18" i="3" s="1"/>
  <c r="BM14" i="3"/>
  <c r="BM18" i="3" s="1"/>
  <c r="BL14" i="3"/>
  <c r="BL18" i="3" s="1"/>
  <c r="BK14" i="3"/>
  <c r="BK18" i="3" s="1"/>
  <c r="BJ14" i="3"/>
  <c r="BJ18" i="3" s="1"/>
  <c r="BI14" i="3"/>
  <c r="BI18" i="3" s="1"/>
  <c r="BH14" i="3"/>
  <c r="BH18" i="3" s="1"/>
  <c r="BG14" i="3"/>
  <c r="BG18" i="3" s="1"/>
  <c r="BF14" i="3"/>
  <c r="BF18" i="3" s="1"/>
  <c r="BE14" i="3"/>
  <c r="BE18" i="3" s="1"/>
  <c r="BD14" i="3"/>
  <c r="BD18" i="3" s="1"/>
  <c r="BC14" i="3"/>
  <c r="BC18" i="3" s="1"/>
  <c r="BB14" i="3"/>
  <c r="BB18" i="3" s="1"/>
  <c r="BA14" i="3"/>
  <c r="BA18" i="3" s="1"/>
  <c r="AZ14" i="3"/>
  <c r="AZ18" i="3" s="1"/>
  <c r="AY14" i="3"/>
  <c r="AY18" i="3" s="1"/>
  <c r="AX14" i="3"/>
  <c r="AX18" i="3" s="1"/>
  <c r="AW14" i="3"/>
  <c r="AW18" i="3" s="1"/>
  <c r="AV14" i="3"/>
  <c r="AV18" i="3" s="1"/>
  <c r="AU14" i="3"/>
  <c r="AU18" i="3" s="1"/>
  <c r="E9" i="3"/>
  <c r="F7" i="3"/>
  <c r="G7" i="3" s="1"/>
  <c r="E6" i="3"/>
  <c r="BQ31" i="5" l="1"/>
  <c r="BQ14" i="5"/>
  <c r="BJ14" i="5"/>
  <c r="BF14" i="5"/>
  <c r="BB14" i="5"/>
  <c r="AX14" i="5"/>
  <c r="AT14" i="5"/>
  <c r="AP14" i="5"/>
  <c r="AL14" i="5"/>
  <c r="AH14" i="5"/>
  <c r="AC14" i="5"/>
  <c r="BO30" i="5"/>
  <c r="BO31" i="5" s="1"/>
  <c r="BH14" i="5"/>
  <c r="BD14" i="5"/>
  <c r="AZ14" i="5"/>
  <c r="AV14" i="5"/>
  <c r="AR14" i="5"/>
  <c r="AN14" i="5"/>
  <c r="AJ14" i="5"/>
  <c r="AF14" i="5"/>
  <c r="AE14" i="5"/>
  <c r="BG14" i="5"/>
  <c r="AY31" i="5"/>
  <c r="AQ31" i="5"/>
  <c r="AI31" i="5"/>
  <c r="BK14" i="5"/>
  <c r="BC14" i="5"/>
  <c r="AU14" i="5"/>
  <c r="AM14" i="5"/>
  <c r="BM23" i="5"/>
  <c r="BD31" i="5"/>
  <c r="AR31" i="5"/>
  <c r="AF31" i="5"/>
  <c r="AZ31" i="5"/>
  <c r="AV31" i="5"/>
  <c r="AJ31" i="5"/>
  <c r="AN31" i="5"/>
  <c r="BH31" i="5"/>
  <c r="BN23" i="5"/>
  <c r="J31" i="5"/>
  <c r="E14" i="5"/>
  <c r="H18" i="5"/>
  <c r="X18" i="5"/>
  <c r="P20" i="5"/>
  <c r="P21" i="5" s="1"/>
  <c r="D8" i="5"/>
  <c r="BN30" i="5"/>
  <c r="U14" i="5"/>
  <c r="P18" i="5"/>
  <c r="I14" i="5"/>
  <c r="Y14" i="5"/>
  <c r="E18" i="5"/>
  <c r="I18" i="5"/>
  <c r="M18" i="5"/>
  <c r="Q18" i="5"/>
  <c r="U18" i="5"/>
  <c r="Y18" i="5"/>
  <c r="U24" i="5"/>
  <c r="L18" i="5"/>
  <c r="M14" i="5"/>
  <c r="BM30" i="5"/>
  <c r="T18" i="5"/>
  <c r="H14" i="5"/>
  <c r="Q14" i="5"/>
  <c r="F9" i="5"/>
  <c r="F6" i="5"/>
  <c r="G7" i="5"/>
  <c r="O24" i="5"/>
  <c r="O20" i="5"/>
  <c r="O14" i="5"/>
  <c r="AA24" i="5"/>
  <c r="AA20" i="5"/>
  <c r="AA14" i="5"/>
  <c r="E6" i="5"/>
  <c r="P14" i="5"/>
  <c r="X14" i="5"/>
  <c r="J18" i="5"/>
  <c r="N18" i="5"/>
  <c r="Z18" i="5"/>
  <c r="G24" i="5"/>
  <c r="G20" i="5"/>
  <c r="G14" i="5"/>
  <c r="S24" i="5"/>
  <c r="S20" i="5"/>
  <c r="S14" i="5"/>
  <c r="E9" i="5"/>
  <c r="K24" i="5"/>
  <c r="K20" i="5"/>
  <c r="K14" i="5"/>
  <c r="W24" i="5"/>
  <c r="W20" i="5"/>
  <c r="W14" i="5"/>
  <c r="F31" i="5"/>
  <c r="F24" i="5"/>
  <c r="F20" i="5"/>
  <c r="F18" i="5"/>
  <c r="F14" i="5"/>
  <c r="J24" i="5"/>
  <c r="J20" i="5"/>
  <c r="J14" i="5"/>
  <c r="N31" i="5"/>
  <c r="N24" i="5"/>
  <c r="N20" i="5"/>
  <c r="N14" i="5"/>
  <c r="R31" i="5"/>
  <c r="R24" i="5"/>
  <c r="R20" i="5"/>
  <c r="R14" i="5"/>
  <c r="V31" i="5"/>
  <c r="V24" i="5"/>
  <c r="V20" i="5"/>
  <c r="V18" i="5"/>
  <c r="V14" i="5"/>
  <c r="Z24" i="5"/>
  <c r="Z20" i="5"/>
  <c r="Z31" i="5"/>
  <c r="Z14" i="5"/>
  <c r="L14" i="5"/>
  <c r="T14" i="5"/>
  <c r="BM17" i="5"/>
  <c r="BN17" i="5"/>
  <c r="R18" i="5"/>
  <c r="D24" i="5"/>
  <c r="H24" i="5"/>
  <c r="L24" i="5"/>
  <c r="P24" i="5"/>
  <c r="T24" i="5"/>
  <c r="X24" i="5"/>
  <c r="BM13" i="5"/>
  <c r="D18" i="5"/>
  <c r="D20" i="5"/>
  <c r="T20" i="5"/>
  <c r="E20" i="5"/>
  <c r="I24" i="5"/>
  <c r="I20" i="5"/>
  <c r="M24" i="5"/>
  <c r="M20" i="5"/>
  <c r="Q24" i="5"/>
  <c r="Q20" i="5"/>
  <c r="U20" i="5"/>
  <c r="Y24" i="5"/>
  <c r="Y20" i="5"/>
  <c r="BO14" i="5"/>
  <c r="G18" i="5"/>
  <c r="K18" i="5"/>
  <c r="O18" i="5"/>
  <c r="S18" i="5"/>
  <c r="W18" i="5"/>
  <c r="AA18" i="5"/>
  <c r="H20" i="5"/>
  <c r="X20" i="5"/>
  <c r="H31" i="5"/>
  <c r="L31" i="5"/>
  <c r="P31" i="5"/>
  <c r="T31" i="5"/>
  <c r="X31" i="5"/>
  <c r="L20" i="5"/>
  <c r="E24" i="5"/>
  <c r="E31" i="5"/>
  <c r="I31" i="5"/>
  <c r="M31" i="5"/>
  <c r="Q31" i="5"/>
  <c r="U31" i="5"/>
  <c r="Y31" i="5"/>
  <c r="G31" i="5"/>
  <c r="K31" i="5"/>
  <c r="O31" i="5"/>
  <c r="S31" i="5"/>
  <c r="W31" i="5"/>
  <c r="AA31" i="5"/>
  <c r="D31" i="5"/>
  <c r="AD87" i="3"/>
  <c r="AE87" i="3"/>
  <c r="AD47" i="3"/>
  <c r="AE26" i="3"/>
  <c r="AD26" i="3"/>
  <c r="Z56" i="3"/>
  <c r="Z54" i="3"/>
  <c r="AB53" i="3"/>
  <c r="AG53" i="3" s="1"/>
  <c r="N56" i="3"/>
  <c r="N104" i="3"/>
  <c r="AU76" i="3"/>
  <c r="AV76" i="3" s="1"/>
  <c r="AW76" i="3" s="1"/>
  <c r="AX76" i="3" s="1"/>
  <c r="AY76" i="3" s="1"/>
  <c r="AZ76" i="3" s="1"/>
  <c r="BA76" i="3" s="1"/>
  <c r="BB76" i="3" s="1"/>
  <c r="BC76" i="3" s="1"/>
  <c r="BD76" i="3" s="1"/>
  <c r="BE76" i="3" s="1"/>
  <c r="BF76" i="3" s="1"/>
  <c r="BG76" i="3" s="1"/>
  <c r="BH76" i="3" s="1"/>
  <c r="BI76" i="3" s="1"/>
  <c r="BJ76" i="3" s="1"/>
  <c r="BK76" i="3" s="1"/>
  <c r="BL76" i="3" s="1"/>
  <c r="BM76" i="3" s="1"/>
  <c r="BN76" i="3" s="1"/>
  <c r="BO76" i="3" s="1"/>
  <c r="BP76" i="3" s="1"/>
  <c r="BQ76" i="3" s="1"/>
  <c r="BR76" i="3" s="1"/>
  <c r="BS76" i="3" s="1"/>
  <c r="BT76" i="3" s="1"/>
  <c r="BU76" i="3" s="1"/>
  <c r="BV76" i="3" s="1"/>
  <c r="BW76" i="3" s="1"/>
  <c r="BX76" i="3" s="1"/>
  <c r="BY76" i="3" s="1"/>
  <c r="BZ76" i="3" s="1"/>
  <c r="CA76" i="3" s="1"/>
  <c r="CB76" i="3" s="1"/>
  <c r="CC76" i="3" s="1"/>
  <c r="CD76" i="3" s="1"/>
  <c r="J56" i="3"/>
  <c r="X52" i="3"/>
  <c r="H101" i="3"/>
  <c r="AU83" i="3"/>
  <c r="AV83" i="3" s="1"/>
  <c r="AW83" i="3" s="1"/>
  <c r="AX83" i="3" s="1"/>
  <c r="AY83" i="3" s="1"/>
  <c r="AZ83" i="3" s="1"/>
  <c r="BA83" i="3" s="1"/>
  <c r="BB83" i="3" s="1"/>
  <c r="BC83" i="3" s="1"/>
  <c r="BD83" i="3" s="1"/>
  <c r="BE83" i="3" s="1"/>
  <c r="BF83" i="3" s="1"/>
  <c r="BG83" i="3" s="1"/>
  <c r="BH83" i="3" s="1"/>
  <c r="BI83" i="3" s="1"/>
  <c r="BJ83" i="3" s="1"/>
  <c r="BK83" i="3" s="1"/>
  <c r="BL83" i="3" s="1"/>
  <c r="BM83" i="3" s="1"/>
  <c r="BN83" i="3" s="1"/>
  <c r="BO83" i="3" s="1"/>
  <c r="BP83" i="3" s="1"/>
  <c r="BQ83" i="3" s="1"/>
  <c r="BR83" i="3" s="1"/>
  <c r="BS83" i="3" s="1"/>
  <c r="BT83" i="3" s="1"/>
  <c r="BU83" i="3" s="1"/>
  <c r="BV83" i="3" s="1"/>
  <c r="BW83" i="3" s="1"/>
  <c r="BX83" i="3" s="1"/>
  <c r="BY83" i="3" s="1"/>
  <c r="BZ83" i="3" s="1"/>
  <c r="CA83" i="3" s="1"/>
  <c r="CB83" i="3" s="1"/>
  <c r="CC83" i="3" s="1"/>
  <c r="CD83" i="3" s="1"/>
  <c r="P61" i="3"/>
  <c r="P68" i="3" s="1"/>
  <c r="P107" i="3" s="1"/>
  <c r="P108" i="3" s="1"/>
  <c r="P58" i="3"/>
  <c r="J52" i="3"/>
  <c r="AB58" i="3"/>
  <c r="AG58" i="3" s="1"/>
  <c r="L58" i="3"/>
  <c r="S57" i="3"/>
  <c r="W53" i="3"/>
  <c r="AU78" i="3"/>
  <c r="AV78" i="3" s="1"/>
  <c r="AW78" i="3" s="1"/>
  <c r="AX78" i="3" s="1"/>
  <c r="AY78" i="3" s="1"/>
  <c r="AZ78" i="3" s="1"/>
  <c r="BA78" i="3" s="1"/>
  <c r="BB78" i="3" s="1"/>
  <c r="BC78" i="3" s="1"/>
  <c r="BD78" i="3" s="1"/>
  <c r="BE78" i="3" s="1"/>
  <c r="BF78" i="3" s="1"/>
  <c r="BG78" i="3" s="1"/>
  <c r="BH78" i="3" s="1"/>
  <c r="BI78" i="3" s="1"/>
  <c r="BJ78" i="3" s="1"/>
  <c r="BK78" i="3" s="1"/>
  <c r="BL78" i="3" s="1"/>
  <c r="BM78" i="3" s="1"/>
  <c r="BN78" i="3" s="1"/>
  <c r="BO78" i="3" s="1"/>
  <c r="BP78" i="3" s="1"/>
  <c r="BQ78" i="3" s="1"/>
  <c r="BR78" i="3" s="1"/>
  <c r="BS78" i="3" s="1"/>
  <c r="BT78" i="3" s="1"/>
  <c r="BU78" i="3" s="1"/>
  <c r="BV78" i="3" s="1"/>
  <c r="BW78" i="3" s="1"/>
  <c r="BX78" i="3" s="1"/>
  <c r="BY78" i="3" s="1"/>
  <c r="BZ78" i="3" s="1"/>
  <c r="CA78" i="3" s="1"/>
  <c r="CB78" i="3" s="1"/>
  <c r="CC78" i="3" s="1"/>
  <c r="CD78" i="3" s="1"/>
  <c r="X58" i="3"/>
  <c r="H58" i="3"/>
  <c r="O57" i="3"/>
  <c r="V56" i="3"/>
  <c r="F56" i="3"/>
  <c r="P54" i="3"/>
  <c r="L53" i="3"/>
  <c r="X50" i="3"/>
  <c r="AA102" i="3"/>
  <c r="L97" i="3"/>
  <c r="W57" i="3"/>
  <c r="G57" i="3"/>
  <c r="AU85" i="3"/>
  <c r="AV85" i="3" s="1"/>
  <c r="AW85" i="3" s="1"/>
  <c r="AX85" i="3" s="1"/>
  <c r="AY85" i="3" s="1"/>
  <c r="AZ85" i="3" s="1"/>
  <c r="BA85" i="3" s="1"/>
  <c r="BB85" i="3" s="1"/>
  <c r="BC85" i="3" s="1"/>
  <c r="BD85" i="3" s="1"/>
  <c r="BE85" i="3" s="1"/>
  <c r="BF85" i="3" s="1"/>
  <c r="BG85" i="3" s="1"/>
  <c r="BH85" i="3" s="1"/>
  <c r="BI85" i="3" s="1"/>
  <c r="BJ85" i="3" s="1"/>
  <c r="BK85" i="3" s="1"/>
  <c r="BL85" i="3" s="1"/>
  <c r="BM85" i="3" s="1"/>
  <c r="BN85" i="3" s="1"/>
  <c r="BO85" i="3" s="1"/>
  <c r="BP85" i="3" s="1"/>
  <c r="BQ85" i="3" s="1"/>
  <c r="BR85" i="3" s="1"/>
  <c r="BS85" i="3" s="1"/>
  <c r="BT85" i="3" s="1"/>
  <c r="BU85" i="3" s="1"/>
  <c r="BV85" i="3" s="1"/>
  <c r="BW85" i="3" s="1"/>
  <c r="BX85" i="3" s="1"/>
  <c r="BY85" i="3" s="1"/>
  <c r="BZ85" i="3" s="1"/>
  <c r="CA85" i="3" s="1"/>
  <c r="CB85" i="3" s="1"/>
  <c r="CC85" i="3" s="1"/>
  <c r="CD85" i="3" s="1"/>
  <c r="T58" i="3"/>
  <c r="AA57" i="3"/>
  <c r="K57" i="3"/>
  <c r="S55" i="3"/>
  <c r="G53" i="3"/>
  <c r="H50" i="3"/>
  <c r="I93" i="3"/>
  <c r="I97" i="3"/>
  <c r="I92" i="3"/>
  <c r="I96" i="3"/>
  <c r="I91" i="3"/>
  <c r="I95" i="3"/>
  <c r="I99" i="3"/>
  <c r="I98" i="3"/>
  <c r="I101" i="3"/>
  <c r="I66" i="3"/>
  <c r="I61" i="3"/>
  <c r="I68" i="3" s="1"/>
  <c r="I107" i="3" s="1"/>
  <c r="I108" i="3" s="1"/>
  <c r="I50" i="3"/>
  <c r="I94" i="3"/>
  <c r="I102" i="3"/>
  <c r="I90" i="3"/>
  <c r="I100" i="3"/>
  <c r="I104" i="3"/>
  <c r="I52" i="3"/>
  <c r="Q93" i="3"/>
  <c r="Q97" i="3"/>
  <c r="Q92" i="3"/>
  <c r="Q96" i="3"/>
  <c r="Q91" i="3"/>
  <c r="Q95" i="3"/>
  <c r="Q99" i="3"/>
  <c r="Q90" i="3"/>
  <c r="Q66" i="3"/>
  <c r="Q61" i="3"/>
  <c r="Q50" i="3"/>
  <c r="Q98" i="3"/>
  <c r="Q100" i="3"/>
  <c r="Q101" i="3"/>
  <c r="Q104" i="3"/>
  <c r="Q52" i="3"/>
  <c r="U93" i="3"/>
  <c r="U97" i="3"/>
  <c r="U92" i="3"/>
  <c r="U96" i="3"/>
  <c r="U91" i="3"/>
  <c r="U95" i="3"/>
  <c r="U99" i="3"/>
  <c r="U94" i="3"/>
  <c r="U100" i="3"/>
  <c r="U66" i="3"/>
  <c r="U61" i="3"/>
  <c r="U68" i="3" s="1"/>
  <c r="U107" i="3" s="1"/>
  <c r="U108" i="3" s="1"/>
  <c r="U50" i="3"/>
  <c r="U90" i="3"/>
  <c r="U101" i="3"/>
  <c r="U102" i="3"/>
  <c r="U104" i="3"/>
  <c r="U52" i="3"/>
  <c r="B58" i="3"/>
  <c r="E55" i="3"/>
  <c r="E51" i="3"/>
  <c r="U59" i="3"/>
  <c r="M59" i="3"/>
  <c r="Y55" i="3"/>
  <c r="I55" i="3"/>
  <c r="U54" i="3"/>
  <c r="Q53" i="3"/>
  <c r="Q51" i="3"/>
  <c r="H61" i="3"/>
  <c r="H68" i="3" s="1"/>
  <c r="H107" i="3" s="1"/>
  <c r="H108" i="3" s="1"/>
  <c r="E92" i="3"/>
  <c r="U103" i="3"/>
  <c r="Q94" i="3"/>
  <c r="AU74" i="3"/>
  <c r="AV74" i="3" s="1"/>
  <c r="AW74" i="3" s="1"/>
  <c r="AX74" i="3" s="1"/>
  <c r="AY74" i="3" s="1"/>
  <c r="AZ74" i="3" s="1"/>
  <c r="BA74" i="3" s="1"/>
  <c r="BB74" i="3" s="1"/>
  <c r="BC74" i="3" s="1"/>
  <c r="BD74" i="3" s="1"/>
  <c r="BE74" i="3" s="1"/>
  <c r="BF74" i="3" s="1"/>
  <c r="BG74" i="3" s="1"/>
  <c r="BH74" i="3" s="1"/>
  <c r="BI74" i="3" s="1"/>
  <c r="BJ74" i="3" s="1"/>
  <c r="BK74" i="3" s="1"/>
  <c r="BL74" i="3" s="1"/>
  <c r="BM74" i="3" s="1"/>
  <c r="BN74" i="3" s="1"/>
  <c r="BO74" i="3" s="1"/>
  <c r="BP74" i="3" s="1"/>
  <c r="BQ74" i="3" s="1"/>
  <c r="BR74" i="3" s="1"/>
  <c r="BS74" i="3" s="1"/>
  <c r="BT74" i="3" s="1"/>
  <c r="BU74" i="3" s="1"/>
  <c r="BV74" i="3" s="1"/>
  <c r="BW74" i="3" s="1"/>
  <c r="BX74" i="3" s="1"/>
  <c r="BY74" i="3" s="1"/>
  <c r="BZ74" i="3" s="1"/>
  <c r="CA74" i="3" s="1"/>
  <c r="CB74" i="3" s="1"/>
  <c r="CC74" i="3" s="1"/>
  <c r="CD74" i="3" s="1"/>
  <c r="F90" i="3"/>
  <c r="F94" i="3"/>
  <c r="F98" i="3"/>
  <c r="F93" i="3"/>
  <c r="F97" i="3"/>
  <c r="F92" i="3"/>
  <c r="F96" i="3"/>
  <c r="F100" i="3"/>
  <c r="F103" i="3"/>
  <c r="F51" i="3"/>
  <c r="F99" i="3"/>
  <c r="F66" i="3"/>
  <c r="F61" i="3"/>
  <c r="F68" i="3" s="1"/>
  <c r="F107" i="3" s="1"/>
  <c r="F108" i="3" s="1"/>
  <c r="F50" i="3"/>
  <c r="F95" i="3"/>
  <c r="F101" i="3"/>
  <c r="F53" i="3"/>
  <c r="J90" i="3"/>
  <c r="J94" i="3"/>
  <c r="J98" i="3"/>
  <c r="J93" i="3"/>
  <c r="J97" i="3"/>
  <c r="J92" i="3"/>
  <c r="J96" i="3"/>
  <c r="J100" i="3"/>
  <c r="J91" i="3"/>
  <c r="J103" i="3"/>
  <c r="J51" i="3"/>
  <c r="J101" i="3"/>
  <c r="J66" i="3"/>
  <c r="J61" i="3"/>
  <c r="J68" i="3" s="1"/>
  <c r="J107" i="3" s="1"/>
  <c r="J108" i="3" s="1"/>
  <c r="J50" i="3"/>
  <c r="J99" i="3"/>
  <c r="J102" i="3"/>
  <c r="J53" i="3"/>
  <c r="N90" i="3"/>
  <c r="N94" i="3"/>
  <c r="N98" i="3"/>
  <c r="N93" i="3"/>
  <c r="N97" i="3"/>
  <c r="N92" i="3"/>
  <c r="N96" i="3"/>
  <c r="N100" i="3"/>
  <c r="N95" i="3"/>
  <c r="N101" i="3"/>
  <c r="N103" i="3"/>
  <c r="N51" i="3"/>
  <c r="N91" i="3"/>
  <c r="N102" i="3"/>
  <c r="N66" i="3"/>
  <c r="N61" i="3"/>
  <c r="N68" i="3" s="1"/>
  <c r="N107" i="3" s="1"/>
  <c r="N108" i="3" s="1"/>
  <c r="N50" i="3"/>
  <c r="N53" i="3"/>
  <c r="R90" i="3"/>
  <c r="R94" i="3"/>
  <c r="R98" i="3"/>
  <c r="R93" i="3"/>
  <c r="R97" i="3"/>
  <c r="R92" i="3"/>
  <c r="R96" i="3"/>
  <c r="R100" i="3"/>
  <c r="R99" i="3"/>
  <c r="R102" i="3"/>
  <c r="R103" i="3"/>
  <c r="R51" i="3"/>
  <c r="R95" i="3"/>
  <c r="R66" i="3"/>
  <c r="R61" i="3"/>
  <c r="R68" i="3" s="1"/>
  <c r="R107" i="3" s="1"/>
  <c r="R108" i="3" s="1"/>
  <c r="R50" i="3"/>
  <c r="R91" i="3"/>
  <c r="R53" i="3"/>
  <c r="V90" i="3"/>
  <c r="V94" i="3"/>
  <c r="V98" i="3"/>
  <c r="V93" i="3"/>
  <c r="V97" i="3"/>
  <c r="V92" i="3"/>
  <c r="V96" i="3"/>
  <c r="V100" i="3"/>
  <c r="V103" i="3"/>
  <c r="V51" i="3"/>
  <c r="V99" i="3"/>
  <c r="V66" i="3"/>
  <c r="V61" i="3"/>
  <c r="V68" i="3" s="1"/>
  <c r="V107" i="3" s="1"/>
  <c r="V108" i="3" s="1"/>
  <c r="V50" i="3"/>
  <c r="V95" i="3"/>
  <c r="V101" i="3"/>
  <c r="V53" i="3"/>
  <c r="Z90" i="3"/>
  <c r="Z94" i="3"/>
  <c r="Z98" i="3"/>
  <c r="Z93" i="3"/>
  <c r="Z97" i="3"/>
  <c r="Z92" i="3"/>
  <c r="Z96" i="3"/>
  <c r="Z100" i="3"/>
  <c r="Z91" i="3"/>
  <c r="Z103" i="3"/>
  <c r="Z51" i="3"/>
  <c r="Z101" i="3"/>
  <c r="Z66" i="3"/>
  <c r="Z61" i="3"/>
  <c r="Z68" i="3" s="1"/>
  <c r="Z107" i="3" s="1"/>
  <c r="Z108" i="3" s="1"/>
  <c r="Z50" i="3"/>
  <c r="Z102" i="3"/>
  <c r="Z53" i="3"/>
  <c r="B73" i="3"/>
  <c r="B91" i="3"/>
  <c r="B54" i="3"/>
  <c r="E58" i="3"/>
  <c r="E54" i="3"/>
  <c r="AB59" i="3"/>
  <c r="AG59" i="3" s="1"/>
  <c r="X59" i="3"/>
  <c r="T59" i="3"/>
  <c r="P59" i="3"/>
  <c r="L59" i="3"/>
  <c r="H59" i="3"/>
  <c r="AA58" i="3"/>
  <c r="W58" i="3"/>
  <c r="S58" i="3"/>
  <c r="K58" i="3"/>
  <c r="G58" i="3"/>
  <c r="Z57" i="3"/>
  <c r="V57" i="3"/>
  <c r="R57" i="3"/>
  <c r="N57" i="3"/>
  <c r="J57" i="3"/>
  <c r="F57" i="3"/>
  <c r="Y56" i="3"/>
  <c r="U56" i="3"/>
  <c r="Q56" i="3"/>
  <c r="M56" i="3"/>
  <c r="I56" i="3"/>
  <c r="AB55" i="3"/>
  <c r="AG55" i="3" s="1"/>
  <c r="R55" i="3"/>
  <c r="M55" i="3"/>
  <c r="Y54" i="3"/>
  <c r="T54" i="3"/>
  <c r="N54" i="3"/>
  <c r="I54" i="3"/>
  <c r="U53" i="3"/>
  <c r="P53" i="3"/>
  <c r="AB52" i="3"/>
  <c r="AG52" i="3" s="1"/>
  <c r="V52" i="3"/>
  <c r="F52" i="3"/>
  <c r="M51" i="3"/>
  <c r="T50" i="3"/>
  <c r="T61" i="3"/>
  <c r="T68" i="3" s="1"/>
  <c r="T107" i="3" s="1"/>
  <c r="T108" i="3" s="1"/>
  <c r="AB66" i="3"/>
  <c r="AG66" i="3" s="1"/>
  <c r="L66" i="3"/>
  <c r="E104" i="3"/>
  <c r="Z104" i="3"/>
  <c r="J104" i="3"/>
  <c r="Q103" i="3"/>
  <c r="V102" i="3"/>
  <c r="X101" i="3"/>
  <c r="Y100" i="3"/>
  <c r="N99" i="3"/>
  <c r="X93" i="3"/>
  <c r="F91" i="3"/>
  <c r="E59" i="3"/>
  <c r="Y59" i="3"/>
  <c r="Q59" i="3"/>
  <c r="I59" i="3"/>
  <c r="X61" i="3"/>
  <c r="X68" i="3" s="1"/>
  <c r="X107" i="3" s="1"/>
  <c r="X108" i="3" s="1"/>
  <c r="AU71" i="3"/>
  <c r="AV71" i="3" s="1"/>
  <c r="AU72" i="3"/>
  <c r="AV72" i="3" s="1"/>
  <c r="AW72" i="3" s="1"/>
  <c r="AX72" i="3" s="1"/>
  <c r="AY72" i="3" s="1"/>
  <c r="AZ72" i="3" s="1"/>
  <c r="BA72" i="3" s="1"/>
  <c r="BB72" i="3" s="1"/>
  <c r="BC72" i="3" s="1"/>
  <c r="BD72" i="3" s="1"/>
  <c r="BE72" i="3" s="1"/>
  <c r="BF72" i="3" s="1"/>
  <c r="BG72" i="3" s="1"/>
  <c r="BH72" i="3" s="1"/>
  <c r="BI72" i="3" s="1"/>
  <c r="BJ72" i="3" s="1"/>
  <c r="BK72" i="3" s="1"/>
  <c r="BL72" i="3" s="1"/>
  <c r="BM72" i="3" s="1"/>
  <c r="BN72" i="3" s="1"/>
  <c r="BO72" i="3" s="1"/>
  <c r="BP72" i="3" s="1"/>
  <c r="BQ72" i="3" s="1"/>
  <c r="BR72" i="3" s="1"/>
  <c r="BS72" i="3" s="1"/>
  <c r="BT72" i="3" s="1"/>
  <c r="BU72" i="3" s="1"/>
  <c r="BV72" i="3" s="1"/>
  <c r="BW72" i="3" s="1"/>
  <c r="BX72" i="3" s="1"/>
  <c r="BY72" i="3" s="1"/>
  <c r="BZ72" i="3" s="1"/>
  <c r="CA72" i="3" s="1"/>
  <c r="CB72" i="3" s="1"/>
  <c r="CC72" i="3" s="1"/>
  <c r="CD72" i="3" s="1"/>
  <c r="AU73" i="3"/>
  <c r="AV73" i="3" s="1"/>
  <c r="AW73" i="3" s="1"/>
  <c r="AX73" i="3" s="1"/>
  <c r="AY73" i="3" s="1"/>
  <c r="AZ73" i="3" s="1"/>
  <c r="BA73" i="3" s="1"/>
  <c r="BB73" i="3" s="1"/>
  <c r="BC73" i="3" s="1"/>
  <c r="BD73" i="3" s="1"/>
  <c r="BE73" i="3" s="1"/>
  <c r="BF73" i="3" s="1"/>
  <c r="BG73" i="3" s="1"/>
  <c r="BH73" i="3" s="1"/>
  <c r="BI73" i="3" s="1"/>
  <c r="BJ73" i="3" s="1"/>
  <c r="BK73" i="3" s="1"/>
  <c r="BL73" i="3" s="1"/>
  <c r="BM73" i="3" s="1"/>
  <c r="BN73" i="3" s="1"/>
  <c r="BO73" i="3" s="1"/>
  <c r="BP73" i="3" s="1"/>
  <c r="BQ73" i="3" s="1"/>
  <c r="BR73" i="3" s="1"/>
  <c r="BS73" i="3" s="1"/>
  <c r="BT73" i="3" s="1"/>
  <c r="BU73" i="3" s="1"/>
  <c r="BV73" i="3" s="1"/>
  <c r="BW73" i="3" s="1"/>
  <c r="BX73" i="3" s="1"/>
  <c r="BY73" i="3" s="1"/>
  <c r="BZ73" i="3" s="1"/>
  <c r="CA73" i="3" s="1"/>
  <c r="CB73" i="3" s="1"/>
  <c r="CC73" i="3" s="1"/>
  <c r="CD73" i="3" s="1"/>
  <c r="AU81" i="3"/>
  <c r="AV81" i="3" s="1"/>
  <c r="AW81" i="3" s="1"/>
  <c r="AX81" i="3" s="1"/>
  <c r="AY81" i="3" s="1"/>
  <c r="AZ81" i="3" s="1"/>
  <c r="BA81" i="3" s="1"/>
  <c r="BB81" i="3" s="1"/>
  <c r="BC81" i="3" s="1"/>
  <c r="BD81" i="3" s="1"/>
  <c r="BE81" i="3" s="1"/>
  <c r="BF81" i="3" s="1"/>
  <c r="BG81" i="3" s="1"/>
  <c r="BH81" i="3" s="1"/>
  <c r="BI81" i="3" s="1"/>
  <c r="BJ81" i="3" s="1"/>
  <c r="BK81" i="3" s="1"/>
  <c r="BL81" i="3" s="1"/>
  <c r="BM81" i="3" s="1"/>
  <c r="BN81" i="3" s="1"/>
  <c r="BO81" i="3" s="1"/>
  <c r="BP81" i="3" s="1"/>
  <c r="BQ81" i="3" s="1"/>
  <c r="BR81" i="3" s="1"/>
  <c r="BS81" i="3" s="1"/>
  <c r="BT81" i="3" s="1"/>
  <c r="BU81" i="3" s="1"/>
  <c r="BV81" i="3" s="1"/>
  <c r="BW81" i="3" s="1"/>
  <c r="BX81" i="3" s="1"/>
  <c r="BY81" i="3" s="1"/>
  <c r="BZ81" i="3" s="1"/>
  <c r="CA81" i="3" s="1"/>
  <c r="CB81" i="3" s="1"/>
  <c r="CC81" i="3" s="1"/>
  <c r="CD81" i="3" s="1"/>
  <c r="G91" i="3"/>
  <c r="G95" i="3"/>
  <c r="G99" i="3"/>
  <c r="G90" i="3"/>
  <c r="G94" i="3"/>
  <c r="G98" i="3"/>
  <c r="G93" i="3"/>
  <c r="G97" i="3"/>
  <c r="G101" i="3"/>
  <c r="G96" i="3"/>
  <c r="G102" i="3"/>
  <c r="G104" i="3"/>
  <c r="G52" i="3"/>
  <c r="G92" i="3"/>
  <c r="G100" i="3"/>
  <c r="G103" i="3"/>
  <c r="G51" i="3"/>
  <c r="G66" i="3"/>
  <c r="G61" i="3"/>
  <c r="G68" i="3" s="1"/>
  <c r="G107" i="3" s="1"/>
  <c r="G108" i="3" s="1"/>
  <c r="G50" i="3"/>
  <c r="G54" i="3"/>
  <c r="K91" i="3"/>
  <c r="K95" i="3"/>
  <c r="K99" i="3"/>
  <c r="K90" i="3"/>
  <c r="K94" i="3"/>
  <c r="K98" i="3"/>
  <c r="K93" i="3"/>
  <c r="K97" i="3"/>
  <c r="K101" i="3"/>
  <c r="K104" i="3"/>
  <c r="K52" i="3"/>
  <c r="K96" i="3"/>
  <c r="K103" i="3"/>
  <c r="K51" i="3"/>
  <c r="K92" i="3"/>
  <c r="K66" i="3"/>
  <c r="K61" i="3"/>
  <c r="K68" i="3" s="1"/>
  <c r="K107" i="3" s="1"/>
  <c r="K108" i="3" s="1"/>
  <c r="K50" i="3"/>
  <c r="K54" i="3"/>
  <c r="O91" i="3"/>
  <c r="O95" i="3"/>
  <c r="O99" i="3"/>
  <c r="O90" i="3"/>
  <c r="O94" i="3"/>
  <c r="O98" i="3"/>
  <c r="O93" i="3"/>
  <c r="O97" i="3"/>
  <c r="O101" i="3"/>
  <c r="O104" i="3"/>
  <c r="O52" i="3"/>
  <c r="O100" i="3"/>
  <c r="O103" i="3"/>
  <c r="O51" i="3"/>
  <c r="O96" i="3"/>
  <c r="O102" i="3"/>
  <c r="O66" i="3"/>
  <c r="O61" i="3"/>
  <c r="O68" i="3" s="1"/>
  <c r="O107" i="3" s="1"/>
  <c r="O108" i="3" s="1"/>
  <c r="O50" i="3"/>
  <c r="O54" i="3"/>
  <c r="S91" i="3"/>
  <c r="S95" i="3"/>
  <c r="S99" i="3"/>
  <c r="S90" i="3"/>
  <c r="S94" i="3"/>
  <c r="S98" i="3"/>
  <c r="S93" i="3"/>
  <c r="S97" i="3"/>
  <c r="S101" i="3"/>
  <c r="S92" i="3"/>
  <c r="S104" i="3"/>
  <c r="S52" i="3"/>
  <c r="S102" i="3"/>
  <c r="S103" i="3"/>
  <c r="S51" i="3"/>
  <c r="S66" i="3"/>
  <c r="S61" i="3"/>
  <c r="S68" i="3" s="1"/>
  <c r="S107" i="3" s="1"/>
  <c r="S108" i="3" s="1"/>
  <c r="S50" i="3"/>
  <c r="S54" i="3"/>
  <c r="W91" i="3"/>
  <c r="W95" i="3"/>
  <c r="W99" i="3"/>
  <c r="W90" i="3"/>
  <c r="W94" i="3"/>
  <c r="W98" i="3"/>
  <c r="W93" i="3"/>
  <c r="W97" i="3"/>
  <c r="W101" i="3"/>
  <c r="W96" i="3"/>
  <c r="W102" i="3"/>
  <c r="W104" i="3"/>
  <c r="W52" i="3"/>
  <c r="W92" i="3"/>
  <c r="W100" i="3"/>
  <c r="W103" i="3"/>
  <c r="W51" i="3"/>
  <c r="W66" i="3"/>
  <c r="W61" i="3"/>
  <c r="W68" i="3" s="1"/>
  <c r="W107" i="3" s="1"/>
  <c r="W108" i="3" s="1"/>
  <c r="W50" i="3"/>
  <c r="W54" i="3"/>
  <c r="AA91" i="3"/>
  <c r="AA95" i="3"/>
  <c r="AA99" i="3"/>
  <c r="AA90" i="3"/>
  <c r="AA94" i="3"/>
  <c r="AA98" i="3"/>
  <c r="AA93" i="3"/>
  <c r="AA97" i="3"/>
  <c r="AA101" i="3"/>
  <c r="AA100" i="3"/>
  <c r="AA104" i="3"/>
  <c r="AA96" i="3"/>
  <c r="AA103" i="3"/>
  <c r="AA51" i="3"/>
  <c r="AA92" i="3"/>
  <c r="AA66" i="3"/>
  <c r="AA61" i="3"/>
  <c r="AA68" i="3" s="1"/>
  <c r="AA107" i="3" s="1"/>
  <c r="AA108" i="3" s="1"/>
  <c r="AA50" i="3"/>
  <c r="AA54" i="3"/>
  <c r="B30" i="3"/>
  <c r="B51" i="3"/>
  <c r="E57" i="3"/>
  <c r="E53" i="3"/>
  <c r="AA59" i="3"/>
  <c r="W59" i="3"/>
  <c r="S59" i="3"/>
  <c r="O59" i="3"/>
  <c r="K59" i="3"/>
  <c r="G59" i="3"/>
  <c r="Z58" i="3"/>
  <c r="V58" i="3"/>
  <c r="R58" i="3"/>
  <c r="N58" i="3"/>
  <c r="J58" i="3"/>
  <c r="F58" i="3"/>
  <c r="Y57" i="3"/>
  <c r="U57" i="3"/>
  <c r="Q57" i="3"/>
  <c r="M57" i="3"/>
  <c r="I57" i="3"/>
  <c r="X56" i="3"/>
  <c r="T56" i="3"/>
  <c r="P56" i="3"/>
  <c r="H56" i="3"/>
  <c r="AA55" i="3"/>
  <c r="V55" i="3"/>
  <c r="Q55" i="3"/>
  <c r="K55" i="3"/>
  <c r="F55" i="3"/>
  <c r="X54" i="3"/>
  <c r="R54" i="3"/>
  <c r="M54" i="3"/>
  <c r="H54" i="3"/>
  <c r="Y53" i="3"/>
  <c r="O53" i="3"/>
  <c r="I53" i="3"/>
  <c r="AA52" i="3"/>
  <c r="R52" i="3"/>
  <c r="I51" i="3"/>
  <c r="P50" i="3"/>
  <c r="H66" i="3"/>
  <c r="V104" i="3"/>
  <c r="F104" i="3"/>
  <c r="M103" i="3"/>
  <c r="Q102" i="3"/>
  <c r="R101" i="3"/>
  <c r="S100" i="3"/>
  <c r="U98" i="3"/>
  <c r="Z95" i="3"/>
  <c r="E93" i="3"/>
  <c r="E97" i="3"/>
  <c r="E101" i="3"/>
  <c r="E90" i="3"/>
  <c r="E66" i="3"/>
  <c r="E61" i="3"/>
  <c r="E94" i="3"/>
  <c r="E98" i="3"/>
  <c r="E102" i="3"/>
  <c r="E91" i="3"/>
  <c r="E95" i="3"/>
  <c r="E99" i="3"/>
  <c r="E103" i="3"/>
  <c r="M93" i="3"/>
  <c r="M97" i="3"/>
  <c r="M92" i="3"/>
  <c r="M96" i="3"/>
  <c r="M91" i="3"/>
  <c r="M95" i="3"/>
  <c r="M99" i="3"/>
  <c r="M100" i="3"/>
  <c r="M102" i="3"/>
  <c r="M66" i="3"/>
  <c r="M61" i="3"/>
  <c r="M68" i="3" s="1"/>
  <c r="M107" i="3" s="1"/>
  <c r="M108" i="3" s="1"/>
  <c r="M50" i="3"/>
  <c r="M98" i="3"/>
  <c r="M94" i="3"/>
  <c r="M104" i="3"/>
  <c r="M52" i="3"/>
  <c r="Y93" i="3"/>
  <c r="Y97" i="3"/>
  <c r="Y92" i="3"/>
  <c r="Y96" i="3"/>
  <c r="Y91" i="3"/>
  <c r="Y95" i="3"/>
  <c r="Y99" i="3"/>
  <c r="Y98" i="3"/>
  <c r="Y101" i="3"/>
  <c r="Y66" i="3"/>
  <c r="Y61" i="3"/>
  <c r="Y68" i="3" s="1"/>
  <c r="Y107" i="3" s="1"/>
  <c r="Y108" i="3" s="1"/>
  <c r="Y50" i="3"/>
  <c r="Y94" i="3"/>
  <c r="Y102" i="3"/>
  <c r="Y90" i="3"/>
  <c r="Y104" i="3"/>
  <c r="Y52" i="3"/>
  <c r="AT47" i="3"/>
  <c r="H92" i="3"/>
  <c r="H96" i="3"/>
  <c r="H100" i="3"/>
  <c r="H91" i="3"/>
  <c r="H95" i="3"/>
  <c r="H99" i="3"/>
  <c r="H90" i="3"/>
  <c r="H94" i="3"/>
  <c r="H98" i="3"/>
  <c r="H102" i="3"/>
  <c r="H104" i="3"/>
  <c r="H52" i="3"/>
  <c r="H97" i="3"/>
  <c r="H103" i="3"/>
  <c r="H51" i="3"/>
  <c r="H55" i="3"/>
  <c r="L92" i="3"/>
  <c r="L96" i="3"/>
  <c r="L100" i="3"/>
  <c r="L91" i="3"/>
  <c r="L95" i="3"/>
  <c r="L99" i="3"/>
  <c r="L90" i="3"/>
  <c r="L94" i="3"/>
  <c r="L98" i="3"/>
  <c r="L102" i="3"/>
  <c r="L93" i="3"/>
  <c r="L104" i="3"/>
  <c r="L52" i="3"/>
  <c r="L101" i="3"/>
  <c r="L103" i="3"/>
  <c r="L51" i="3"/>
  <c r="L55" i="3"/>
  <c r="P92" i="3"/>
  <c r="P96" i="3"/>
  <c r="P100" i="3"/>
  <c r="P91" i="3"/>
  <c r="P95" i="3"/>
  <c r="P99" i="3"/>
  <c r="P90" i="3"/>
  <c r="P94" i="3"/>
  <c r="P98" i="3"/>
  <c r="P102" i="3"/>
  <c r="P97" i="3"/>
  <c r="P93" i="3"/>
  <c r="P101" i="3"/>
  <c r="P104" i="3"/>
  <c r="P52" i="3"/>
  <c r="P103" i="3"/>
  <c r="P51" i="3"/>
  <c r="P55" i="3"/>
  <c r="T92" i="3"/>
  <c r="T96" i="3"/>
  <c r="T100" i="3"/>
  <c r="T91" i="3"/>
  <c r="T95" i="3"/>
  <c r="T99" i="3"/>
  <c r="T90" i="3"/>
  <c r="T94" i="3"/>
  <c r="T98" i="3"/>
  <c r="T102" i="3"/>
  <c r="T101" i="3"/>
  <c r="T97" i="3"/>
  <c r="T104" i="3"/>
  <c r="T52" i="3"/>
  <c r="T93" i="3"/>
  <c r="T103" i="3"/>
  <c r="T51" i="3"/>
  <c r="T55" i="3"/>
  <c r="X92" i="3"/>
  <c r="X96" i="3"/>
  <c r="X91" i="3"/>
  <c r="X95" i="3"/>
  <c r="X90" i="3"/>
  <c r="X94" i="3"/>
  <c r="X98" i="3"/>
  <c r="X102" i="3"/>
  <c r="X104" i="3"/>
  <c r="X97" i="3"/>
  <c r="X99" i="3"/>
  <c r="X100" i="3"/>
  <c r="X103" i="3"/>
  <c r="X51" i="3"/>
  <c r="X55" i="3"/>
  <c r="AB92" i="3"/>
  <c r="AG92" i="3" s="1"/>
  <c r="AB96" i="3"/>
  <c r="AG96" i="3" s="1"/>
  <c r="AB91" i="3"/>
  <c r="AG91" i="3" s="1"/>
  <c r="AB95" i="3"/>
  <c r="AG95" i="3" s="1"/>
  <c r="AB90" i="3"/>
  <c r="AG90" i="3" s="1"/>
  <c r="AB94" i="3"/>
  <c r="AG94" i="3" s="1"/>
  <c r="AB98" i="3"/>
  <c r="AG98" i="3" s="1"/>
  <c r="AB102" i="3"/>
  <c r="AG102" i="3" s="1"/>
  <c r="AB93" i="3"/>
  <c r="AG93" i="3" s="1"/>
  <c r="AB99" i="3"/>
  <c r="AG99" i="3" s="1"/>
  <c r="AB100" i="3"/>
  <c r="AG100" i="3" s="1"/>
  <c r="AB104" i="3"/>
  <c r="AG104" i="3" s="1"/>
  <c r="AT26" i="3"/>
  <c r="AB101" i="3"/>
  <c r="AG101" i="3" s="1"/>
  <c r="AB103" i="3"/>
  <c r="AG103" i="3" s="1"/>
  <c r="AB51" i="3"/>
  <c r="AG51" i="3" s="1"/>
  <c r="E50" i="3"/>
  <c r="E56" i="3"/>
  <c r="E52" i="3"/>
  <c r="Z59" i="3"/>
  <c r="V59" i="3"/>
  <c r="R59" i="3"/>
  <c r="N59" i="3"/>
  <c r="J59" i="3"/>
  <c r="F59" i="3"/>
  <c r="Y58" i="3"/>
  <c r="U58" i="3"/>
  <c r="Q58" i="3"/>
  <c r="M58" i="3"/>
  <c r="I58" i="3"/>
  <c r="AB57" i="3"/>
  <c r="AG57" i="3" s="1"/>
  <c r="X57" i="3"/>
  <c r="T57" i="3"/>
  <c r="P57" i="3"/>
  <c r="L57" i="3"/>
  <c r="H57" i="3"/>
  <c r="AA56" i="3"/>
  <c r="W56" i="3"/>
  <c r="S56" i="3"/>
  <c r="O56" i="3"/>
  <c r="K56" i="3"/>
  <c r="G56" i="3"/>
  <c r="Z55" i="3"/>
  <c r="U55" i="3"/>
  <c r="O55" i="3"/>
  <c r="J55" i="3"/>
  <c r="AB54" i="3"/>
  <c r="AG54" i="3" s="1"/>
  <c r="V54" i="3"/>
  <c r="Q54" i="3"/>
  <c r="L54" i="3"/>
  <c r="F54" i="3"/>
  <c r="X53" i="3"/>
  <c r="S53" i="3"/>
  <c r="M53" i="3"/>
  <c r="H53" i="3"/>
  <c r="Z52" i="3"/>
  <c r="N52" i="3"/>
  <c r="U51" i="3"/>
  <c r="AB50" i="3"/>
  <c r="AG50" i="3" s="1"/>
  <c r="L50" i="3"/>
  <c r="AB61" i="3"/>
  <c r="AB68" i="3" s="1"/>
  <c r="AB107" i="3" s="1"/>
  <c r="AB108" i="3" s="1"/>
  <c r="L61" i="3"/>
  <c r="L68" i="3" s="1"/>
  <c r="L107" i="3" s="1"/>
  <c r="L108" i="3" s="1"/>
  <c r="T66" i="3"/>
  <c r="E96" i="3"/>
  <c r="R104" i="3"/>
  <c r="Y103" i="3"/>
  <c r="I103" i="3"/>
  <c r="K102" i="3"/>
  <c r="M101" i="3"/>
  <c r="K100" i="3"/>
  <c r="AB97" i="3"/>
  <c r="AG97" i="3" s="1"/>
  <c r="J95" i="3"/>
  <c r="O92" i="3"/>
  <c r="B31" i="3"/>
  <c r="B57" i="3"/>
  <c r="B53" i="3"/>
  <c r="B56" i="3"/>
  <c r="B52" i="3"/>
  <c r="B32" i="3"/>
  <c r="B55" i="3"/>
  <c r="AE33" i="3"/>
  <c r="AH33" i="3" s="1"/>
  <c r="AD29" i="3"/>
  <c r="AU20" i="3"/>
  <c r="AV20" i="3" s="1"/>
  <c r="AD31" i="3"/>
  <c r="AE30" i="3"/>
  <c r="AH30" i="3" s="1"/>
  <c r="AD32" i="3"/>
  <c r="AD33" i="3"/>
  <c r="AD30" i="3"/>
  <c r="AE31" i="3"/>
  <c r="AH31" i="3" s="1"/>
  <c r="G9" i="3"/>
  <c r="G6" i="3"/>
  <c r="E8" i="3"/>
  <c r="AU23" i="3"/>
  <c r="AV23" i="3" s="1"/>
  <c r="AW23" i="3" s="1"/>
  <c r="AX23" i="3" s="1"/>
  <c r="AY23" i="3" s="1"/>
  <c r="AZ23" i="3" s="1"/>
  <c r="BA23" i="3" s="1"/>
  <c r="BB23" i="3" s="1"/>
  <c r="BC23" i="3" s="1"/>
  <c r="BD23" i="3" s="1"/>
  <c r="BE23" i="3" s="1"/>
  <c r="BF23" i="3" s="1"/>
  <c r="BG23" i="3" s="1"/>
  <c r="BH23" i="3" s="1"/>
  <c r="BI23" i="3" s="1"/>
  <c r="BJ23" i="3" s="1"/>
  <c r="BK23" i="3" s="1"/>
  <c r="BL23" i="3" s="1"/>
  <c r="BM23" i="3" s="1"/>
  <c r="BN23" i="3" s="1"/>
  <c r="BO23" i="3" s="1"/>
  <c r="BP23" i="3" s="1"/>
  <c r="BQ23" i="3" s="1"/>
  <c r="BR23" i="3" s="1"/>
  <c r="BS23" i="3" s="1"/>
  <c r="BT23" i="3" s="1"/>
  <c r="BU23" i="3" s="1"/>
  <c r="BV23" i="3" s="1"/>
  <c r="BW23" i="3" s="1"/>
  <c r="BX23" i="3" s="1"/>
  <c r="BY23" i="3" s="1"/>
  <c r="BZ23" i="3" s="1"/>
  <c r="CA23" i="3" s="1"/>
  <c r="CB23" i="3" s="1"/>
  <c r="CC23" i="3" s="1"/>
  <c r="CD23" i="3" s="1"/>
  <c r="AU21" i="3"/>
  <c r="AV21" i="3" s="1"/>
  <c r="AW21" i="3" s="1"/>
  <c r="AX21" i="3" s="1"/>
  <c r="AY21" i="3" s="1"/>
  <c r="AZ21" i="3" s="1"/>
  <c r="BA21" i="3" s="1"/>
  <c r="BB21" i="3" s="1"/>
  <c r="BC21" i="3" s="1"/>
  <c r="BD21" i="3" s="1"/>
  <c r="BE21" i="3" s="1"/>
  <c r="BF21" i="3" s="1"/>
  <c r="BG21" i="3" s="1"/>
  <c r="BH21" i="3" s="1"/>
  <c r="BI21" i="3" s="1"/>
  <c r="BJ21" i="3" s="1"/>
  <c r="BK21" i="3" s="1"/>
  <c r="BL21" i="3" s="1"/>
  <c r="BM21" i="3" s="1"/>
  <c r="BN21" i="3" s="1"/>
  <c r="BO21" i="3" s="1"/>
  <c r="BP21" i="3" s="1"/>
  <c r="BQ21" i="3" s="1"/>
  <c r="BR21" i="3" s="1"/>
  <c r="BS21" i="3" s="1"/>
  <c r="BT21" i="3" s="1"/>
  <c r="BU21" i="3" s="1"/>
  <c r="BV21" i="3" s="1"/>
  <c r="BW21" i="3" s="1"/>
  <c r="BX21" i="3" s="1"/>
  <c r="BY21" i="3" s="1"/>
  <c r="BZ21" i="3" s="1"/>
  <c r="CA21" i="3" s="1"/>
  <c r="CB21" i="3" s="1"/>
  <c r="CC21" i="3" s="1"/>
  <c r="CD21" i="3" s="1"/>
  <c r="AE29" i="3"/>
  <c r="AH29" i="3" s="1"/>
  <c r="AU22" i="3"/>
  <c r="AV22" i="3" s="1"/>
  <c r="AW22" i="3" s="1"/>
  <c r="AX22" i="3" s="1"/>
  <c r="AY22" i="3" s="1"/>
  <c r="AZ22" i="3" s="1"/>
  <c r="BA22" i="3" s="1"/>
  <c r="BB22" i="3" s="1"/>
  <c r="BC22" i="3" s="1"/>
  <c r="BD22" i="3" s="1"/>
  <c r="BE22" i="3" s="1"/>
  <c r="BF22" i="3" s="1"/>
  <c r="BG22" i="3" s="1"/>
  <c r="BH22" i="3" s="1"/>
  <c r="BI22" i="3" s="1"/>
  <c r="BJ22" i="3" s="1"/>
  <c r="BK22" i="3" s="1"/>
  <c r="BL22" i="3" s="1"/>
  <c r="BM22" i="3" s="1"/>
  <c r="BN22" i="3" s="1"/>
  <c r="BO22" i="3" s="1"/>
  <c r="BP22" i="3" s="1"/>
  <c r="BQ22" i="3" s="1"/>
  <c r="BR22" i="3" s="1"/>
  <c r="BS22" i="3" s="1"/>
  <c r="BT22" i="3" s="1"/>
  <c r="BU22" i="3" s="1"/>
  <c r="BV22" i="3" s="1"/>
  <c r="BW22" i="3" s="1"/>
  <c r="BX22" i="3" s="1"/>
  <c r="BY22" i="3" s="1"/>
  <c r="BZ22" i="3" s="1"/>
  <c r="CA22" i="3" s="1"/>
  <c r="CB22" i="3" s="1"/>
  <c r="CC22" i="3" s="1"/>
  <c r="CD22" i="3" s="1"/>
  <c r="AU24" i="3"/>
  <c r="AV24" i="3" s="1"/>
  <c r="AW24" i="3" s="1"/>
  <c r="AX24" i="3" s="1"/>
  <c r="AY24" i="3" s="1"/>
  <c r="AZ24" i="3" s="1"/>
  <c r="BA24" i="3" s="1"/>
  <c r="BB24" i="3" s="1"/>
  <c r="BC24" i="3" s="1"/>
  <c r="BD24" i="3" s="1"/>
  <c r="BE24" i="3" s="1"/>
  <c r="BF24" i="3" s="1"/>
  <c r="BG24" i="3" s="1"/>
  <c r="BH24" i="3" s="1"/>
  <c r="BI24" i="3" s="1"/>
  <c r="BJ24" i="3" s="1"/>
  <c r="BK24" i="3" s="1"/>
  <c r="BL24" i="3" s="1"/>
  <c r="BM24" i="3" s="1"/>
  <c r="BN24" i="3" s="1"/>
  <c r="BO24" i="3" s="1"/>
  <c r="BP24" i="3" s="1"/>
  <c r="BQ24" i="3" s="1"/>
  <c r="BR24" i="3" s="1"/>
  <c r="BS24" i="3" s="1"/>
  <c r="BT24" i="3" s="1"/>
  <c r="BU24" i="3" s="1"/>
  <c r="BV24" i="3" s="1"/>
  <c r="BW24" i="3" s="1"/>
  <c r="BX24" i="3" s="1"/>
  <c r="BY24" i="3" s="1"/>
  <c r="BZ24" i="3" s="1"/>
  <c r="CA24" i="3" s="1"/>
  <c r="CB24" i="3" s="1"/>
  <c r="CC24" i="3" s="1"/>
  <c r="CD24" i="3" s="1"/>
  <c r="H7" i="3"/>
  <c r="F6" i="3"/>
  <c r="AE32" i="3"/>
  <c r="AH32" i="3" s="1"/>
  <c r="F9" i="3"/>
  <c r="AU75" i="3"/>
  <c r="AV75" i="3" s="1"/>
  <c r="AW75" i="3" s="1"/>
  <c r="AX75" i="3" s="1"/>
  <c r="AY75" i="3" s="1"/>
  <c r="AZ75" i="3" s="1"/>
  <c r="BA75" i="3" s="1"/>
  <c r="BB75" i="3" s="1"/>
  <c r="BC75" i="3" s="1"/>
  <c r="BD75" i="3" s="1"/>
  <c r="BE75" i="3" s="1"/>
  <c r="BF75" i="3" s="1"/>
  <c r="BG75" i="3" s="1"/>
  <c r="BH75" i="3" s="1"/>
  <c r="BI75" i="3" s="1"/>
  <c r="BJ75" i="3" s="1"/>
  <c r="BK75" i="3" s="1"/>
  <c r="BL75" i="3" s="1"/>
  <c r="BM75" i="3" s="1"/>
  <c r="BN75" i="3" s="1"/>
  <c r="BO75" i="3" s="1"/>
  <c r="BP75" i="3" s="1"/>
  <c r="BQ75" i="3" s="1"/>
  <c r="BR75" i="3" s="1"/>
  <c r="BS75" i="3" s="1"/>
  <c r="BT75" i="3" s="1"/>
  <c r="BU75" i="3" s="1"/>
  <c r="BV75" i="3" s="1"/>
  <c r="BW75" i="3" s="1"/>
  <c r="BX75" i="3" s="1"/>
  <c r="BY75" i="3" s="1"/>
  <c r="BZ75" i="3" s="1"/>
  <c r="CA75" i="3" s="1"/>
  <c r="CB75" i="3" s="1"/>
  <c r="CC75" i="3" s="1"/>
  <c r="CD75" i="3" s="1"/>
  <c r="AU77" i="3"/>
  <c r="AV77" i="3" s="1"/>
  <c r="AW77" i="3" s="1"/>
  <c r="AX77" i="3" s="1"/>
  <c r="AY77" i="3" s="1"/>
  <c r="AZ77" i="3" s="1"/>
  <c r="BA77" i="3" s="1"/>
  <c r="BB77" i="3" s="1"/>
  <c r="BC77" i="3" s="1"/>
  <c r="BD77" i="3" s="1"/>
  <c r="BE77" i="3" s="1"/>
  <c r="BF77" i="3" s="1"/>
  <c r="BG77" i="3" s="1"/>
  <c r="BH77" i="3" s="1"/>
  <c r="BI77" i="3" s="1"/>
  <c r="BJ77" i="3" s="1"/>
  <c r="BK77" i="3" s="1"/>
  <c r="BL77" i="3" s="1"/>
  <c r="BM77" i="3" s="1"/>
  <c r="BN77" i="3" s="1"/>
  <c r="BO77" i="3" s="1"/>
  <c r="BP77" i="3" s="1"/>
  <c r="BQ77" i="3" s="1"/>
  <c r="BR77" i="3" s="1"/>
  <c r="BS77" i="3" s="1"/>
  <c r="BT77" i="3" s="1"/>
  <c r="BU77" i="3" s="1"/>
  <c r="BV77" i="3" s="1"/>
  <c r="BW77" i="3" s="1"/>
  <c r="BX77" i="3" s="1"/>
  <c r="BY77" i="3" s="1"/>
  <c r="BZ77" i="3" s="1"/>
  <c r="CA77" i="3" s="1"/>
  <c r="CB77" i="3" s="1"/>
  <c r="CC77" i="3" s="1"/>
  <c r="CD77" i="3" s="1"/>
  <c r="AU79" i="3"/>
  <c r="AV79" i="3" s="1"/>
  <c r="AW79" i="3" s="1"/>
  <c r="AX79" i="3" s="1"/>
  <c r="AY79" i="3" s="1"/>
  <c r="AZ79" i="3" s="1"/>
  <c r="BA79" i="3" s="1"/>
  <c r="BB79" i="3" s="1"/>
  <c r="BC79" i="3" s="1"/>
  <c r="BD79" i="3" s="1"/>
  <c r="BE79" i="3" s="1"/>
  <c r="BF79" i="3" s="1"/>
  <c r="BG79" i="3" s="1"/>
  <c r="BH79" i="3" s="1"/>
  <c r="BI79" i="3" s="1"/>
  <c r="BJ79" i="3" s="1"/>
  <c r="BK79" i="3" s="1"/>
  <c r="BL79" i="3" s="1"/>
  <c r="BM79" i="3" s="1"/>
  <c r="BN79" i="3" s="1"/>
  <c r="BO79" i="3" s="1"/>
  <c r="BP79" i="3" s="1"/>
  <c r="BQ79" i="3" s="1"/>
  <c r="BR79" i="3" s="1"/>
  <c r="BS79" i="3" s="1"/>
  <c r="BT79" i="3" s="1"/>
  <c r="BU79" i="3" s="1"/>
  <c r="BV79" i="3" s="1"/>
  <c r="BW79" i="3" s="1"/>
  <c r="BX79" i="3" s="1"/>
  <c r="BY79" i="3" s="1"/>
  <c r="BZ79" i="3" s="1"/>
  <c r="CA79" i="3" s="1"/>
  <c r="CB79" i="3" s="1"/>
  <c r="CC79" i="3" s="1"/>
  <c r="CD79" i="3" s="1"/>
  <c r="AU80" i="3"/>
  <c r="AV80" i="3" s="1"/>
  <c r="AW80" i="3" s="1"/>
  <c r="AX80" i="3" s="1"/>
  <c r="AY80" i="3" s="1"/>
  <c r="AZ80" i="3" s="1"/>
  <c r="BA80" i="3" s="1"/>
  <c r="BB80" i="3" s="1"/>
  <c r="BC80" i="3" s="1"/>
  <c r="BD80" i="3" s="1"/>
  <c r="BE80" i="3" s="1"/>
  <c r="BF80" i="3" s="1"/>
  <c r="BG80" i="3" s="1"/>
  <c r="BH80" i="3" s="1"/>
  <c r="BI80" i="3" s="1"/>
  <c r="BJ80" i="3" s="1"/>
  <c r="BK80" i="3" s="1"/>
  <c r="BL80" i="3" s="1"/>
  <c r="BM80" i="3" s="1"/>
  <c r="BN80" i="3" s="1"/>
  <c r="BO80" i="3" s="1"/>
  <c r="BP80" i="3" s="1"/>
  <c r="BQ80" i="3" s="1"/>
  <c r="BR80" i="3" s="1"/>
  <c r="BS80" i="3" s="1"/>
  <c r="BT80" i="3" s="1"/>
  <c r="BU80" i="3" s="1"/>
  <c r="BV80" i="3" s="1"/>
  <c r="BW80" i="3" s="1"/>
  <c r="BX80" i="3" s="1"/>
  <c r="BY80" i="3" s="1"/>
  <c r="BZ80" i="3" s="1"/>
  <c r="CA80" i="3" s="1"/>
  <c r="CB80" i="3" s="1"/>
  <c r="CC80" i="3" s="1"/>
  <c r="CD80" i="3" s="1"/>
  <c r="AU82" i="3"/>
  <c r="AV82" i="3" s="1"/>
  <c r="AW82" i="3" s="1"/>
  <c r="AX82" i="3" s="1"/>
  <c r="AY82" i="3" s="1"/>
  <c r="AZ82" i="3" s="1"/>
  <c r="BA82" i="3" s="1"/>
  <c r="BB82" i="3" s="1"/>
  <c r="BC82" i="3" s="1"/>
  <c r="BD82" i="3" s="1"/>
  <c r="BE82" i="3" s="1"/>
  <c r="BF82" i="3" s="1"/>
  <c r="BG82" i="3" s="1"/>
  <c r="BH82" i="3" s="1"/>
  <c r="BI82" i="3" s="1"/>
  <c r="BJ82" i="3" s="1"/>
  <c r="BK82" i="3" s="1"/>
  <c r="BL82" i="3" s="1"/>
  <c r="BM82" i="3" s="1"/>
  <c r="BN82" i="3" s="1"/>
  <c r="BO82" i="3" s="1"/>
  <c r="BP82" i="3" s="1"/>
  <c r="BQ82" i="3" s="1"/>
  <c r="BR82" i="3" s="1"/>
  <c r="BS82" i="3" s="1"/>
  <c r="BT82" i="3" s="1"/>
  <c r="BU82" i="3" s="1"/>
  <c r="BV82" i="3" s="1"/>
  <c r="BW82" i="3" s="1"/>
  <c r="BX82" i="3" s="1"/>
  <c r="BY82" i="3" s="1"/>
  <c r="BZ82" i="3" s="1"/>
  <c r="CA82" i="3" s="1"/>
  <c r="CB82" i="3" s="1"/>
  <c r="CC82" i="3" s="1"/>
  <c r="CD82" i="3" s="1"/>
  <c r="AU84" i="3"/>
  <c r="AV84" i="3" s="1"/>
  <c r="AW84" i="3" s="1"/>
  <c r="AX84" i="3" s="1"/>
  <c r="AY84" i="3" s="1"/>
  <c r="AZ84" i="3" s="1"/>
  <c r="BA84" i="3" s="1"/>
  <c r="BB84" i="3" s="1"/>
  <c r="BC84" i="3" s="1"/>
  <c r="BD84" i="3" s="1"/>
  <c r="BE84" i="3" s="1"/>
  <c r="BF84" i="3" s="1"/>
  <c r="BG84" i="3" s="1"/>
  <c r="BH84" i="3" s="1"/>
  <c r="BI84" i="3" s="1"/>
  <c r="BJ84" i="3" s="1"/>
  <c r="BK84" i="3" s="1"/>
  <c r="BL84" i="3" s="1"/>
  <c r="BM84" i="3" s="1"/>
  <c r="BN84" i="3" s="1"/>
  <c r="BO84" i="3" s="1"/>
  <c r="BP84" i="3" s="1"/>
  <c r="BQ84" i="3" s="1"/>
  <c r="BR84" i="3" s="1"/>
  <c r="BS84" i="3" s="1"/>
  <c r="BT84" i="3" s="1"/>
  <c r="BU84" i="3" s="1"/>
  <c r="BV84" i="3" s="1"/>
  <c r="BW84" i="3" s="1"/>
  <c r="BX84" i="3" s="1"/>
  <c r="BY84" i="3" s="1"/>
  <c r="BZ84" i="3" s="1"/>
  <c r="CA84" i="3" s="1"/>
  <c r="CB84" i="3" s="1"/>
  <c r="CC84" i="3" s="1"/>
  <c r="CD84" i="3" s="1"/>
  <c r="AF7" i="1"/>
  <c r="AE7" i="1"/>
  <c r="AU48" i="1"/>
  <c r="AV48" i="1" s="1"/>
  <c r="AW48" i="1" s="1"/>
  <c r="AU49" i="1"/>
  <c r="AV49" i="1" s="1"/>
  <c r="AU50" i="1"/>
  <c r="AV50" i="1" s="1"/>
  <c r="AU51" i="1"/>
  <c r="AV51" i="1" s="1"/>
  <c r="AU52" i="1"/>
  <c r="AV52" i="1" s="1"/>
  <c r="AW52" i="1" s="1"/>
  <c r="AU53" i="1"/>
  <c r="AV53" i="1" s="1"/>
  <c r="AU54" i="1"/>
  <c r="AV54" i="1" s="1"/>
  <c r="AU55" i="1"/>
  <c r="AV55" i="1" s="1"/>
  <c r="AU56" i="1"/>
  <c r="AV56" i="1" s="1"/>
  <c r="AW56" i="1" s="1"/>
  <c r="AU57" i="1"/>
  <c r="AV57" i="1" s="1"/>
  <c r="AU58" i="1"/>
  <c r="AV58" i="1" s="1"/>
  <c r="AU59" i="1"/>
  <c r="AV59" i="1" s="1"/>
  <c r="AU60" i="1"/>
  <c r="AV60" i="1" s="1"/>
  <c r="AU61" i="1"/>
  <c r="AV61" i="1" s="1"/>
  <c r="AU47" i="1"/>
  <c r="AV47" i="1" s="1"/>
  <c r="AS43" i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U63" i="1" s="1"/>
  <c r="D58" i="2"/>
  <c r="AU28" i="1"/>
  <c r="AU21" i="1"/>
  <c r="AU22" i="1"/>
  <c r="G21" i="1"/>
  <c r="AB21" i="1"/>
  <c r="AC21" i="1"/>
  <c r="G22" i="1"/>
  <c r="H22" i="1"/>
  <c r="AB22" i="1"/>
  <c r="AC22" i="1"/>
  <c r="G23" i="1"/>
  <c r="H23" i="1"/>
  <c r="I23" i="1"/>
  <c r="G24" i="1"/>
  <c r="N24" i="1"/>
  <c r="AB24" i="1"/>
  <c r="H20" i="1"/>
  <c r="I20" i="1"/>
  <c r="G20" i="1"/>
  <c r="BN31" i="5" l="1"/>
  <c r="BP14" i="5"/>
  <c r="BP31" i="5"/>
  <c r="BM31" i="5"/>
  <c r="BM18" i="5"/>
  <c r="BN18" i="5"/>
  <c r="BN14" i="5"/>
  <c r="AD108" i="3"/>
  <c r="AE108" i="3"/>
  <c r="E8" i="5"/>
  <c r="X21" i="5"/>
  <c r="Q21" i="5"/>
  <c r="T21" i="5"/>
  <c r="V21" i="5"/>
  <c r="W21" i="5"/>
  <c r="BN20" i="5"/>
  <c r="BN21" i="5" s="1"/>
  <c r="S21" i="5"/>
  <c r="G6" i="5"/>
  <c r="H7" i="5"/>
  <c r="G9" i="5"/>
  <c r="Y21" i="5"/>
  <c r="M21" i="5"/>
  <c r="L21" i="5"/>
  <c r="H21" i="5"/>
  <c r="E21" i="5"/>
  <c r="D21" i="5"/>
  <c r="BM20" i="5"/>
  <c r="BM21" i="5" s="1"/>
  <c r="BM24" i="5"/>
  <c r="Z21" i="5"/>
  <c r="R21" i="5"/>
  <c r="N21" i="5"/>
  <c r="F21" i="5"/>
  <c r="O21" i="5"/>
  <c r="K21" i="5"/>
  <c r="G21" i="5"/>
  <c r="U21" i="5"/>
  <c r="I21" i="5"/>
  <c r="BN24" i="5"/>
  <c r="J21" i="5"/>
  <c r="P33" i="5"/>
  <c r="P27" i="5"/>
  <c r="AA21" i="5"/>
  <c r="F8" i="5"/>
  <c r="E68" i="3"/>
  <c r="AD61" i="3"/>
  <c r="Q68" i="3"/>
  <c r="AE61" i="3"/>
  <c r="AE66" i="3"/>
  <c r="AH66" i="3" s="1"/>
  <c r="AE94" i="3"/>
  <c r="AH94" i="3" s="1"/>
  <c r="F8" i="3"/>
  <c r="AD100" i="3"/>
  <c r="AD93" i="3"/>
  <c r="AD50" i="3"/>
  <c r="AD52" i="3"/>
  <c r="AE53" i="3"/>
  <c r="AH53" i="3" s="1"/>
  <c r="AD103" i="3"/>
  <c r="AE50" i="3"/>
  <c r="AH50" i="3" s="1"/>
  <c r="AE92" i="3"/>
  <c r="AH92" i="3" s="1"/>
  <c r="AD57" i="3"/>
  <c r="AE103" i="3"/>
  <c r="AH103" i="3" s="1"/>
  <c r="AD96" i="3"/>
  <c r="AE56" i="3"/>
  <c r="AH56" i="3" s="1"/>
  <c r="AE97" i="3"/>
  <c r="AH97" i="3" s="1"/>
  <c r="AE96" i="3"/>
  <c r="AH96" i="3" s="1"/>
  <c r="AE104" i="3"/>
  <c r="AH104" i="3" s="1"/>
  <c r="AE54" i="3"/>
  <c r="AH54" i="3" s="1"/>
  <c r="AD56" i="3"/>
  <c r="AD58" i="3"/>
  <c r="AD59" i="3"/>
  <c r="AD99" i="3"/>
  <c r="AD90" i="3"/>
  <c r="AD55" i="3"/>
  <c r="AE101" i="3"/>
  <c r="AH101" i="3" s="1"/>
  <c r="AD98" i="3"/>
  <c r="AE102" i="3"/>
  <c r="AH102" i="3" s="1"/>
  <c r="AE59" i="3"/>
  <c r="AH59" i="3" s="1"/>
  <c r="AE98" i="3"/>
  <c r="AH98" i="3" s="1"/>
  <c r="AD66" i="3"/>
  <c r="AD104" i="3"/>
  <c r="AE55" i="3"/>
  <c r="AH55" i="3" s="1"/>
  <c r="AD54" i="3"/>
  <c r="AD53" i="3"/>
  <c r="AE58" i="3"/>
  <c r="AH58" i="3" s="1"/>
  <c r="AD97" i="3"/>
  <c r="AE100" i="3"/>
  <c r="AH100" i="3" s="1"/>
  <c r="AE52" i="3"/>
  <c r="AH52" i="3" s="1"/>
  <c r="AE91" i="3"/>
  <c r="AH91" i="3" s="1"/>
  <c r="AE99" i="3"/>
  <c r="AH99" i="3" s="1"/>
  <c r="AE90" i="3"/>
  <c r="AH90" i="3" s="1"/>
  <c r="AD102" i="3"/>
  <c r="AD51" i="3"/>
  <c r="AD92" i="3"/>
  <c r="AD94" i="3"/>
  <c r="AI94" i="3" s="1"/>
  <c r="AK94" i="3" s="1"/>
  <c r="AE95" i="3"/>
  <c r="AH95" i="3" s="1"/>
  <c r="AE57" i="3"/>
  <c r="AH57" i="3" s="1"/>
  <c r="AD101" i="3"/>
  <c r="AD95" i="3"/>
  <c r="AE51" i="3"/>
  <c r="AH51" i="3" s="1"/>
  <c r="AD91" i="3"/>
  <c r="AE93" i="3"/>
  <c r="AH93" i="3" s="1"/>
  <c r="B74" i="3"/>
  <c r="B92" i="3"/>
  <c r="AI33" i="3"/>
  <c r="AT61" i="3"/>
  <c r="AT68" i="3" s="1"/>
  <c r="AI31" i="3"/>
  <c r="AI30" i="3"/>
  <c r="AV87" i="3"/>
  <c r="AW71" i="3"/>
  <c r="AV26" i="3"/>
  <c r="AW20" i="3"/>
  <c r="AU87" i="3"/>
  <c r="AI32" i="3"/>
  <c r="AU26" i="3"/>
  <c r="G8" i="3"/>
  <c r="AI29" i="3"/>
  <c r="H6" i="3"/>
  <c r="I7" i="3"/>
  <c r="H9" i="3"/>
  <c r="I22" i="1"/>
  <c r="H21" i="1"/>
  <c r="J20" i="1"/>
  <c r="AU24" i="1"/>
  <c r="AC24" i="1"/>
  <c r="AB23" i="1"/>
  <c r="AB20" i="1"/>
  <c r="X22" i="1"/>
  <c r="W24" i="1"/>
  <c r="W23" i="1"/>
  <c r="W20" i="1"/>
  <c r="W22" i="1"/>
  <c r="O24" i="1"/>
  <c r="N23" i="1"/>
  <c r="H24" i="1"/>
  <c r="J23" i="1"/>
  <c r="J22" i="1"/>
  <c r="K20" i="1"/>
  <c r="N20" i="1"/>
  <c r="AC47" i="2"/>
  <c r="AW59" i="1"/>
  <c r="AC54" i="2"/>
  <c r="AW51" i="1"/>
  <c r="AC46" i="2"/>
  <c r="AW58" i="1"/>
  <c r="AC53" i="2"/>
  <c r="AC50" i="2"/>
  <c r="AW55" i="1"/>
  <c r="AW47" i="1"/>
  <c r="AC42" i="2"/>
  <c r="AW61" i="1"/>
  <c r="AC56" i="2"/>
  <c r="AW57" i="1"/>
  <c r="AC52" i="2"/>
  <c r="AW60" i="1"/>
  <c r="AC55" i="2"/>
  <c r="AW50" i="1"/>
  <c r="AC45" i="2"/>
  <c r="AC43" i="2"/>
  <c r="AW53" i="1"/>
  <c r="AC48" i="2"/>
  <c r="AW49" i="1"/>
  <c r="AC44" i="2"/>
  <c r="AX56" i="1"/>
  <c r="AD51" i="2"/>
  <c r="AX52" i="1"/>
  <c r="AD47" i="2"/>
  <c r="AX48" i="1"/>
  <c r="AD43" i="2"/>
  <c r="AC49" i="2"/>
  <c r="AW54" i="1"/>
  <c r="AC51" i="2"/>
  <c r="E21" i="2"/>
  <c r="F21" i="2"/>
  <c r="F59" i="2" s="1"/>
  <c r="G21" i="2"/>
  <c r="Y21" i="2"/>
  <c r="Y59" i="2" s="1"/>
  <c r="Z21" i="2"/>
  <c r="AA21" i="2"/>
  <c r="AA59" i="2" s="1"/>
  <c r="D21" i="2"/>
  <c r="AV7" i="1"/>
  <c r="B43" i="2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24" i="2"/>
  <c r="B25" i="2" s="1"/>
  <c r="B26" i="2" s="1"/>
  <c r="B27" i="2" s="1"/>
  <c r="B28" i="2" s="1"/>
  <c r="B29" i="2" s="1"/>
  <c r="B30" i="2" s="1"/>
  <c r="B31" i="2" s="1"/>
  <c r="B32" i="2" s="1"/>
  <c r="B16" i="2"/>
  <c r="B17" i="2" s="1"/>
  <c r="B18" i="2" s="1"/>
  <c r="B19" i="2" s="1"/>
  <c r="D9" i="2"/>
  <c r="E7" i="2"/>
  <c r="E9" i="2" s="1"/>
  <c r="D6" i="2"/>
  <c r="AM33" i="1"/>
  <c r="AM34" i="1"/>
  <c r="AM35" i="1"/>
  <c r="AM36" i="1"/>
  <c r="AM37" i="1"/>
  <c r="AM52" i="1"/>
  <c r="AM53" i="1"/>
  <c r="AM54" i="1"/>
  <c r="AM55" i="1"/>
  <c r="AM56" i="1"/>
  <c r="AM57" i="1"/>
  <c r="AM58" i="1"/>
  <c r="AM59" i="1"/>
  <c r="AM60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47" i="1"/>
  <c r="AS29" i="1"/>
  <c r="AS30" i="1"/>
  <c r="AS31" i="1"/>
  <c r="AS32" i="1"/>
  <c r="AS33" i="1"/>
  <c r="AS34" i="1"/>
  <c r="AS35" i="1"/>
  <c r="AS36" i="1"/>
  <c r="AS37" i="1"/>
  <c r="AS28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AV14" i="1"/>
  <c r="T33" i="5" l="1"/>
  <c r="T34" i="5" s="1"/>
  <c r="T27" i="5"/>
  <c r="X33" i="5"/>
  <c r="X34" i="5" s="1"/>
  <c r="X27" i="5"/>
  <c r="J33" i="5"/>
  <c r="J34" i="5" s="1"/>
  <c r="J27" i="5"/>
  <c r="U33" i="5"/>
  <c r="U34" i="5" s="1"/>
  <c r="U27" i="5"/>
  <c r="G33" i="5"/>
  <c r="G34" i="5" s="1"/>
  <c r="G27" i="5"/>
  <c r="N33" i="5"/>
  <c r="N34" i="5" s="1"/>
  <c r="N27" i="5"/>
  <c r="Z33" i="5"/>
  <c r="Z34" i="5" s="1"/>
  <c r="Z27" i="5"/>
  <c r="E33" i="5"/>
  <c r="E34" i="5" s="1"/>
  <c r="E27" i="5"/>
  <c r="Y33" i="5"/>
  <c r="Y34" i="5" s="1"/>
  <c r="Y27" i="5"/>
  <c r="W33" i="5"/>
  <c r="W34" i="5" s="1"/>
  <c r="W27" i="5"/>
  <c r="BN26" i="5"/>
  <c r="BN27" i="5" s="1"/>
  <c r="O33" i="5"/>
  <c r="O34" i="5" s="1"/>
  <c r="O27" i="5"/>
  <c r="R33" i="5"/>
  <c r="R34" i="5" s="1"/>
  <c r="R27" i="5"/>
  <c r="L33" i="5"/>
  <c r="L34" i="5" s="1"/>
  <c r="L27" i="5"/>
  <c r="G8" i="5"/>
  <c r="S33" i="5"/>
  <c r="S34" i="5" s="1"/>
  <c r="S27" i="5"/>
  <c r="Q33" i="5"/>
  <c r="Q34" i="5" s="1"/>
  <c r="Q27" i="5"/>
  <c r="AA33" i="5"/>
  <c r="AA27" i="5"/>
  <c r="P34" i="5"/>
  <c r="I33" i="5"/>
  <c r="I34" i="5" s="1"/>
  <c r="I27" i="5"/>
  <c r="K33" i="5"/>
  <c r="K34" i="5" s="1"/>
  <c r="K27" i="5"/>
  <c r="F33" i="5"/>
  <c r="F34" i="5" s="1"/>
  <c r="F27" i="5"/>
  <c r="D33" i="5"/>
  <c r="BM26" i="5"/>
  <c r="BM27" i="5" s="1"/>
  <c r="D27" i="5"/>
  <c r="H33" i="5"/>
  <c r="H34" i="5" s="1"/>
  <c r="H27" i="5"/>
  <c r="AB31" i="5"/>
  <c r="M33" i="5"/>
  <c r="M34" i="5" s="1"/>
  <c r="M27" i="5"/>
  <c r="I7" i="5"/>
  <c r="H6" i="5"/>
  <c r="H9" i="5"/>
  <c r="V33" i="5"/>
  <c r="V34" i="5" s="1"/>
  <c r="V27" i="5"/>
  <c r="AE68" i="3"/>
  <c r="Q107" i="3"/>
  <c r="Q108" i="3" s="1"/>
  <c r="AD68" i="3"/>
  <c r="E107" i="3"/>
  <c r="E108" i="3" s="1"/>
  <c r="AI101" i="3"/>
  <c r="AK101" i="3" s="1"/>
  <c r="AI66" i="3"/>
  <c r="AK66" i="3" s="1"/>
  <c r="AU64" i="3" s="1"/>
  <c r="AI95" i="3"/>
  <c r="AK95" i="3" s="1"/>
  <c r="AI50" i="3"/>
  <c r="AK50" i="3" s="1"/>
  <c r="AU36" i="3" s="1"/>
  <c r="AI56" i="3"/>
  <c r="AK56" i="3" s="1"/>
  <c r="AU42" i="3" s="1"/>
  <c r="AV42" i="3" s="1"/>
  <c r="AI102" i="3"/>
  <c r="AK102" i="3" s="1"/>
  <c r="AI53" i="3"/>
  <c r="AK53" i="3" s="1"/>
  <c r="AU39" i="3" s="1"/>
  <c r="AV39" i="3" s="1"/>
  <c r="AI97" i="3"/>
  <c r="AK97" i="3" s="1"/>
  <c r="AI55" i="3"/>
  <c r="AK55" i="3" s="1"/>
  <c r="AU41" i="3" s="1"/>
  <c r="AV41" i="3" s="1"/>
  <c r="AI103" i="3"/>
  <c r="AK103" i="3" s="1"/>
  <c r="AI59" i="3"/>
  <c r="AK59" i="3" s="1"/>
  <c r="AU45" i="3" s="1"/>
  <c r="AV45" i="3" s="1"/>
  <c r="AI96" i="3"/>
  <c r="AK96" i="3" s="1"/>
  <c r="AI54" i="3"/>
  <c r="AK54" i="3" s="1"/>
  <c r="AU40" i="3" s="1"/>
  <c r="AV40" i="3" s="1"/>
  <c r="H8" i="3"/>
  <c r="AI104" i="3"/>
  <c r="AK104" i="3" s="1"/>
  <c r="AI58" i="3"/>
  <c r="AK58" i="3" s="1"/>
  <c r="AU44" i="3" s="1"/>
  <c r="AV44" i="3" s="1"/>
  <c r="AI91" i="3"/>
  <c r="AK91" i="3" s="1"/>
  <c r="AI92" i="3"/>
  <c r="AK92" i="3" s="1"/>
  <c r="AI52" i="3"/>
  <c r="AK52" i="3" s="1"/>
  <c r="AU38" i="3" s="1"/>
  <c r="AV38" i="3" s="1"/>
  <c r="AI57" i="3"/>
  <c r="AK57" i="3" s="1"/>
  <c r="AU43" i="3" s="1"/>
  <c r="AV43" i="3" s="1"/>
  <c r="AI51" i="3"/>
  <c r="AK51" i="3" s="1"/>
  <c r="AU37" i="3" s="1"/>
  <c r="AV37" i="3" s="1"/>
  <c r="AI100" i="3"/>
  <c r="AK100" i="3" s="1"/>
  <c r="AI98" i="3"/>
  <c r="AK98" i="3" s="1"/>
  <c r="AI93" i="3"/>
  <c r="AK93" i="3" s="1"/>
  <c r="AI90" i="3"/>
  <c r="AK90" i="3" s="1"/>
  <c r="AI99" i="3"/>
  <c r="AK99" i="3" s="1"/>
  <c r="B75" i="3"/>
  <c r="B93" i="3"/>
  <c r="AW26" i="3"/>
  <c r="AX20" i="3"/>
  <c r="J7" i="3"/>
  <c r="I9" i="3"/>
  <c r="I6" i="3"/>
  <c r="AV64" i="3"/>
  <c r="AC23" i="5" s="1"/>
  <c r="AC24" i="5" s="1"/>
  <c r="AW87" i="3"/>
  <c r="AX71" i="3"/>
  <c r="I21" i="1"/>
  <c r="AB63" i="1"/>
  <c r="Z59" i="2"/>
  <c r="AU23" i="1"/>
  <c r="AC23" i="1"/>
  <c r="AU20" i="1"/>
  <c r="AC20" i="1"/>
  <c r="X23" i="1"/>
  <c r="X24" i="1"/>
  <c r="X20" i="1"/>
  <c r="Y22" i="1"/>
  <c r="P24" i="1"/>
  <c r="O23" i="1"/>
  <c r="O20" i="1"/>
  <c r="I24" i="1"/>
  <c r="F63" i="1"/>
  <c r="D59" i="2"/>
  <c r="G63" i="1"/>
  <c r="E59" i="2"/>
  <c r="K22" i="1"/>
  <c r="K23" i="1"/>
  <c r="L20" i="1"/>
  <c r="M20" i="1"/>
  <c r="I63" i="1"/>
  <c r="G59" i="2"/>
  <c r="AA38" i="2"/>
  <c r="AC48" i="1"/>
  <c r="AC47" i="1"/>
  <c r="AC51" i="1"/>
  <c r="AC50" i="1"/>
  <c r="AC54" i="1"/>
  <c r="AH54" i="1" s="1"/>
  <c r="AC53" i="1"/>
  <c r="AH53" i="1" s="1"/>
  <c r="AC57" i="1"/>
  <c r="AH57" i="1" s="1"/>
  <c r="AC61" i="1"/>
  <c r="AC52" i="1"/>
  <c r="AH52" i="1" s="1"/>
  <c r="AC56" i="1"/>
  <c r="AH56" i="1" s="1"/>
  <c r="AC60" i="1"/>
  <c r="AC28" i="1"/>
  <c r="AC49" i="1"/>
  <c r="AC55" i="1"/>
  <c r="AH55" i="1" s="1"/>
  <c r="AC59" i="1"/>
  <c r="AH59" i="1" s="1"/>
  <c r="AC58" i="1"/>
  <c r="AH58" i="1" s="1"/>
  <c r="AC26" i="1"/>
  <c r="Z38" i="2"/>
  <c r="AB43" i="1" s="1"/>
  <c r="AB47" i="1"/>
  <c r="AB51" i="1"/>
  <c r="AB50" i="1"/>
  <c r="AB54" i="1"/>
  <c r="AB49" i="1"/>
  <c r="AB53" i="1"/>
  <c r="AB52" i="1"/>
  <c r="AB56" i="1"/>
  <c r="AB60" i="1"/>
  <c r="AB28" i="1"/>
  <c r="AB48" i="1"/>
  <c r="AB55" i="1"/>
  <c r="AB59" i="1"/>
  <c r="AB58" i="1"/>
  <c r="AB57" i="1"/>
  <c r="AB26" i="1"/>
  <c r="AB61" i="1"/>
  <c r="F38" i="2"/>
  <c r="H43" i="1" s="1"/>
  <c r="H47" i="1"/>
  <c r="H51" i="1"/>
  <c r="H50" i="1"/>
  <c r="H54" i="1"/>
  <c r="H49" i="1"/>
  <c r="H53" i="1"/>
  <c r="H48" i="1"/>
  <c r="H56" i="1"/>
  <c r="H60" i="1"/>
  <c r="H28" i="1"/>
  <c r="H55" i="1"/>
  <c r="H59" i="1"/>
  <c r="H57" i="1"/>
  <c r="H58" i="1"/>
  <c r="H52" i="1"/>
  <c r="H61" i="1"/>
  <c r="H26" i="1"/>
  <c r="AY52" i="1"/>
  <c r="AE47" i="2"/>
  <c r="AX49" i="1"/>
  <c r="AD44" i="2"/>
  <c r="AX51" i="1"/>
  <c r="AD46" i="2"/>
  <c r="AX54" i="1"/>
  <c r="AD49" i="2"/>
  <c r="AX60" i="1"/>
  <c r="AD55" i="2"/>
  <c r="AX57" i="1"/>
  <c r="AD52" i="2"/>
  <c r="Y38" i="2"/>
  <c r="AA43" i="1" s="1"/>
  <c r="AA50" i="1"/>
  <c r="AA49" i="1"/>
  <c r="AA53" i="1"/>
  <c r="AA48" i="1"/>
  <c r="AA52" i="1"/>
  <c r="AA55" i="1"/>
  <c r="AA59" i="1"/>
  <c r="AA58" i="1"/>
  <c r="AA54" i="1"/>
  <c r="AA51" i="1"/>
  <c r="AA57" i="1"/>
  <c r="AA61" i="1"/>
  <c r="AA47" i="1"/>
  <c r="AA56" i="1"/>
  <c r="AA60" i="1"/>
  <c r="AA28" i="1"/>
  <c r="E38" i="2"/>
  <c r="G43" i="1" s="1"/>
  <c r="G50" i="1"/>
  <c r="G49" i="1"/>
  <c r="G53" i="1"/>
  <c r="G48" i="1"/>
  <c r="G52" i="1"/>
  <c r="G55" i="1"/>
  <c r="G59" i="1"/>
  <c r="G51" i="1"/>
  <c r="G54" i="1"/>
  <c r="G58" i="1"/>
  <c r="G26" i="1"/>
  <c r="G56" i="1"/>
  <c r="G47" i="1"/>
  <c r="G57" i="1"/>
  <c r="G61" i="1"/>
  <c r="G60" i="1"/>
  <c r="G28" i="1"/>
  <c r="AX50" i="1"/>
  <c r="AD45" i="2"/>
  <c r="AA63" i="1"/>
  <c r="AX61" i="1"/>
  <c r="AD56" i="2"/>
  <c r="G38" i="2"/>
  <c r="I43" i="1" s="1"/>
  <c r="I48" i="1"/>
  <c r="I52" i="1"/>
  <c r="I47" i="1"/>
  <c r="I51" i="1"/>
  <c r="I55" i="1"/>
  <c r="I50" i="1"/>
  <c r="I54" i="1"/>
  <c r="I57" i="1"/>
  <c r="I61" i="1"/>
  <c r="I56" i="1"/>
  <c r="I60" i="1"/>
  <c r="I28" i="1"/>
  <c r="I58" i="1"/>
  <c r="I49" i="1"/>
  <c r="I53" i="1"/>
  <c r="I59" i="1"/>
  <c r="I26" i="1"/>
  <c r="AX55" i="1"/>
  <c r="AD50" i="2"/>
  <c r="AC63" i="1"/>
  <c r="D38" i="2"/>
  <c r="F43" i="1" s="1"/>
  <c r="F51" i="1"/>
  <c r="F55" i="1"/>
  <c r="F59" i="1"/>
  <c r="F48" i="1"/>
  <c r="F52" i="1"/>
  <c r="F56" i="1"/>
  <c r="F60" i="1"/>
  <c r="F49" i="1"/>
  <c r="F53" i="1"/>
  <c r="F57" i="1"/>
  <c r="F61" i="1"/>
  <c r="F28" i="1"/>
  <c r="F50" i="1"/>
  <c r="F54" i="1"/>
  <c r="F58" i="1"/>
  <c r="F47" i="1"/>
  <c r="AY48" i="1"/>
  <c r="AE43" i="2"/>
  <c r="AY56" i="1"/>
  <c r="AE51" i="2"/>
  <c r="AX53" i="1"/>
  <c r="AD48" i="2"/>
  <c r="H63" i="1"/>
  <c r="AX47" i="1"/>
  <c r="AD42" i="2"/>
  <c r="AX58" i="1"/>
  <c r="AD53" i="2"/>
  <c r="AX59" i="1"/>
  <c r="AD54" i="2"/>
  <c r="D8" i="2"/>
  <c r="E6" i="2"/>
  <c r="E8" i="2" s="1"/>
  <c r="F7" i="2"/>
  <c r="AB23" i="5" l="1"/>
  <c r="H8" i="5"/>
  <c r="BN33" i="5"/>
  <c r="BN34" i="5" s="1"/>
  <c r="AA34" i="5"/>
  <c r="J7" i="5"/>
  <c r="I9" i="5"/>
  <c r="I6" i="5"/>
  <c r="BM33" i="5"/>
  <c r="BM34" i="5" s="1"/>
  <c r="D34" i="5"/>
  <c r="I8" i="3"/>
  <c r="B76" i="3"/>
  <c r="B94" i="3"/>
  <c r="AU47" i="3"/>
  <c r="K7" i="3"/>
  <c r="J9" i="3"/>
  <c r="J6" i="3"/>
  <c r="AX26" i="3"/>
  <c r="AY20" i="3"/>
  <c r="AX87" i="3"/>
  <c r="AY71" i="3"/>
  <c r="AV36" i="3"/>
  <c r="AV47" i="3" s="1"/>
  <c r="AC17" i="5" s="1"/>
  <c r="AW64" i="3"/>
  <c r="AD23" i="5" s="1"/>
  <c r="AD24" i="5" s="1"/>
  <c r="AW45" i="3"/>
  <c r="AW44" i="3"/>
  <c r="AW42" i="3"/>
  <c r="AW40" i="3"/>
  <c r="AW38" i="3"/>
  <c r="AW43" i="3"/>
  <c r="AW41" i="3"/>
  <c r="AW37" i="3"/>
  <c r="AW39" i="3"/>
  <c r="N22" i="1"/>
  <c r="J21" i="1"/>
  <c r="AU26" i="1"/>
  <c r="Y24" i="1"/>
  <c r="Y20" i="1"/>
  <c r="Y23" i="1"/>
  <c r="AA22" i="1"/>
  <c r="Z22" i="1"/>
  <c r="Q24" i="1"/>
  <c r="P20" i="1"/>
  <c r="P23" i="1"/>
  <c r="H21" i="2"/>
  <c r="J24" i="1"/>
  <c r="L23" i="1"/>
  <c r="M23" i="1"/>
  <c r="M22" i="1"/>
  <c r="L22" i="1"/>
  <c r="AY53" i="1"/>
  <c r="AE48" i="2"/>
  <c r="AY58" i="1"/>
  <c r="AE53" i="2"/>
  <c r="AY61" i="1"/>
  <c r="AE56" i="2"/>
  <c r="AY50" i="1"/>
  <c r="AE45" i="2"/>
  <c r="AY57" i="1"/>
  <c r="AE52" i="2"/>
  <c r="AY54" i="1"/>
  <c r="AE49" i="2"/>
  <c r="AY51" i="1"/>
  <c r="AE46" i="2"/>
  <c r="AZ56" i="1"/>
  <c r="AF51" i="2"/>
  <c r="AZ52" i="1"/>
  <c r="AF47" i="2"/>
  <c r="AZ48" i="1"/>
  <c r="AF43" i="2"/>
  <c r="AY55" i="1"/>
  <c r="AE50" i="2"/>
  <c r="AY49" i="1"/>
  <c r="AE44" i="2"/>
  <c r="AY59" i="1"/>
  <c r="AE54" i="2"/>
  <c r="AY47" i="1"/>
  <c r="AE42" i="2"/>
  <c r="AY60" i="1"/>
  <c r="AE55" i="2"/>
  <c r="AC43" i="1"/>
  <c r="AU43" i="1"/>
  <c r="AC58" i="2"/>
  <c r="G7" i="2"/>
  <c r="F6" i="2"/>
  <c r="F9" i="2"/>
  <c r="AD58" i="2"/>
  <c r="AB24" i="5" l="1"/>
  <c r="AC20" i="5"/>
  <c r="AC21" i="5" s="1"/>
  <c r="AC18" i="5"/>
  <c r="AB17" i="5"/>
  <c r="I8" i="5"/>
  <c r="J9" i="5"/>
  <c r="J6" i="5"/>
  <c r="K7" i="5"/>
  <c r="AV61" i="3"/>
  <c r="AV48" i="3"/>
  <c r="AU61" i="3"/>
  <c r="AU48" i="3"/>
  <c r="B77" i="3"/>
  <c r="B95" i="3"/>
  <c r="AW36" i="3"/>
  <c r="AW47" i="3" s="1"/>
  <c r="AD17" i="5" s="1"/>
  <c r="AY87" i="3"/>
  <c r="AZ71" i="3"/>
  <c r="J8" i="3"/>
  <c r="AY26" i="3"/>
  <c r="AZ20" i="3"/>
  <c r="K9" i="3"/>
  <c r="K6" i="3"/>
  <c r="L7" i="3"/>
  <c r="AX44" i="3"/>
  <c r="AX42" i="3"/>
  <c r="AX40" i="3"/>
  <c r="AX38" i="3"/>
  <c r="AX64" i="3"/>
  <c r="AE23" i="5" s="1"/>
  <c r="AE24" i="5" s="1"/>
  <c r="AX43" i="3"/>
  <c r="AX41" i="3"/>
  <c r="AX39" i="3"/>
  <c r="AX37" i="3"/>
  <c r="AX45" i="3"/>
  <c r="O22" i="1"/>
  <c r="K21" i="1"/>
  <c r="AU64" i="1"/>
  <c r="AA24" i="1"/>
  <c r="Z24" i="1"/>
  <c r="AA21" i="1"/>
  <c r="Z23" i="1"/>
  <c r="AA23" i="1"/>
  <c r="Z20" i="1"/>
  <c r="AA20" i="1"/>
  <c r="X21" i="2"/>
  <c r="Q23" i="1"/>
  <c r="Q20" i="1"/>
  <c r="R24" i="1"/>
  <c r="I21" i="2"/>
  <c r="K24" i="1"/>
  <c r="H59" i="2"/>
  <c r="H38" i="2"/>
  <c r="J43" i="1" s="1"/>
  <c r="J47" i="1"/>
  <c r="J58" i="1"/>
  <c r="J54" i="1"/>
  <c r="J28" i="1"/>
  <c r="J53" i="1"/>
  <c r="J56" i="1"/>
  <c r="J48" i="1"/>
  <c r="J61" i="1"/>
  <c r="J49" i="1"/>
  <c r="J51" i="1"/>
  <c r="J55" i="1"/>
  <c r="J60" i="1"/>
  <c r="J50" i="1"/>
  <c r="J26" i="1"/>
  <c r="J57" i="1"/>
  <c r="J63" i="1"/>
  <c r="J52" i="1"/>
  <c r="J59" i="1"/>
  <c r="BA56" i="1"/>
  <c r="AG51" i="2"/>
  <c r="AZ57" i="1"/>
  <c r="AF52" i="2"/>
  <c r="AZ59" i="1"/>
  <c r="AF54" i="2"/>
  <c r="AZ55" i="1"/>
  <c r="AF50" i="2"/>
  <c r="BA48" i="1"/>
  <c r="AG43" i="2"/>
  <c r="AZ54" i="1"/>
  <c r="AF49" i="2"/>
  <c r="AZ50" i="1"/>
  <c r="AF45" i="2"/>
  <c r="AZ51" i="1"/>
  <c r="AF46" i="2"/>
  <c r="AZ61" i="1"/>
  <c r="AF56" i="2"/>
  <c r="AZ60" i="1"/>
  <c r="AF55" i="2"/>
  <c r="AZ47" i="1"/>
  <c r="AF42" i="2"/>
  <c r="AZ49" i="1"/>
  <c r="AF44" i="2"/>
  <c r="BA52" i="1"/>
  <c r="AG47" i="2"/>
  <c r="AZ58" i="1"/>
  <c r="AF53" i="2"/>
  <c r="AZ53" i="1"/>
  <c r="AF48" i="2"/>
  <c r="F8" i="2"/>
  <c r="AE58" i="2"/>
  <c r="G6" i="2"/>
  <c r="G9" i="2"/>
  <c r="H7" i="2"/>
  <c r="AB18" i="5" l="1"/>
  <c r="AD20" i="5"/>
  <c r="AD21" i="5" s="1"/>
  <c r="AD18" i="5"/>
  <c r="AB20" i="5"/>
  <c r="K6" i="5"/>
  <c r="K9" i="5"/>
  <c r="L7" i="5"/>
  <c r="J8" i="5"/>
  <c r="AU68" i="3"/>
  <c r="AU62" i="3"/>
  <c r="AV68" i="3"/>
  <c r="AC26" i="5" s="1"/>
  <c r="AV62" i="3"/>
  <c r="AW61" i="3"/>
  <c r="AW48" i="3"/>
  <c r="K8" i="3"/>
  <c r="B78" i="3"/>
  <c r="B96" i="3"/>
  <c r="AX36" i="3"/>
  <c r="AY36" i="3" s="1"/>
  <c r="L6" i="3"/>
  <c r="M7" i="3"/>
  <c r="L9" i="3"/>
  <c r="AY64" i="3"/>
  <c r="AF23" i="5" s="1"/>
  <c r="AF24" i="5" s="1"/>
  <c r="AY45" i="3"/>
  <c r="AY43" i="3"/>
  <c r="AY41" i="3"/>
  <c r="AY39" i="3"/>
  <c r="AY37" i="3"/>
  <c r="AY44" i="3"/>
  <c r="AY42" i="3"/>
  <c r="AY38" i="3"/>
  <c r="AY40" i="3"/>
  <c r="AZ87" i="3"/>
  <c r="BA71" i="3"/>
  <c r="BA20" i="3"/>
  <c r="AZ26" i="3"/>
  <c r="P22" i="1"/>
  <c r="L21" i="1"/>
  <c r="Z63" i="1"/>
  <c r="X59" i="2"/>
  <c r="Z52" i="1"/>
  <c r="Z58" i="1"/>
  <c r="Z54" i="1"/>
  <c r="Z28" i="1"/>
  <c r="Z53" i="1"/>
  <c r="Z50" i="1"/>
  <c r="AA26" i="1"/>
  <c r="X38" i="2"/>
  <c r="Z43" i="1" s="1"/>
  <c r="Z47" i="1"/>
  <c r="Z56" i="1"/>
  <c r="Z55" i="1"/>
  <c r="Z48" i="1"/>
  <c r="Z59" i="1"/>
  <c r="Z49" i="1"/>
  <c r="Z51" i="1"/>
  <c r="Z57" i="1"/>
  <c r="Z60" i="1"/>
  <c r="Z61" i="1"/>
  <c r="S22" i="1"/>
  <c r="R23" i="1"/>
  <c r="S24" i="1"/>
  <c r="R20" i="1"/>
  <c r="I59" i="2"/>
  <c r="K49" i="1"/>
  <c r="K28" i="1"/>
  <c r="K52" i="1"/>
  <c r="K54" i="1"/>
  <c r="K56" i="1"/>
  <c r="K59" i="1"/>
  <c r="K51" i="1"/>
  <c r="K50" i="1"/>
  <c r="K61" i="1"/>
  <c r="K47" i="1"/>
  <c r="K55" i="1"/>
  <c r="K58" i="1"/>
  <c r="K26" i="1"/>
  <c r="K48" i="1"/>
  <c r="K60" i="1"/>
  <c r="K63" i="1"/>
  <c r="K57" i="1"/>
  <c r="I38" i="2"/>
  <c r="K43" i="1" s="1"/>
  <c r="K53" i="1"/>
  <c r="L24" i="1"/>
  <c r="M24" i="1"/>
  <c r="J21" i="2"/>
  <c r="BA58" i="1"/>
  <c r="AG53" i="2"/>
  <c r="BA51" i="1"/>
  <c r="AG46" i="2"/>
  <c r="BA54" i="1"/>
  <c r="AG49" i="2"/>
  <c r="BA55" i="1"/>
  <c r="AG50" i="2"/>
  <c r="BA57" i="1"/>
  <c r="AG52" i="2"/>
  <c r="BA49" i="1"/>
  <c r="AG44" i="2"/>
  <c r="BA47" i="1"/>
  <c r="AG42" i="2"/>
  <c r="BA60" i="1"/>
  <c r="AG55" i="2"/>
  <c r="BA53" i="1"/>
  <c r="AG48" i="2"/>
  <c r="BB52" i="1"/>
  <c r="AH47" i="2"/>
  <c r="BA61" i="1"/>
  <c r="AG56" i="2"/>
  <c r="BA50" i="1"/>
  <c r="AG45" i="2"/>
  <c r="BB48" i="1"/>
  <c r="AH43" i="2"/>
  <c r="BA59" i="1"/>
  <c r="AG54" i="2"/>
  <c r="BB56" i="1"/>
  <c r="AH51" i="2"/>
  <c r="G8" i="2"/>
  <c r="AF58" i="2"/>
  <c r="H6" i="2"/>
  <c r="H9" i="2"/>
  <c r="I7" i="2"/>
  <c r="AB21" i="5" l="1"/>
  <c r="AC27" i="5"/>
  <c r="AC33" i="5"/>
  <c r="AC34" i="5" s="1"/>
  <c r="AB26" i="5"/>
  <c r="K8" i="5"/>
  <c r="L6" i="5"/>
  <c r="M7" i="5"/>
  <c r="L9" i="5"/>
  <c r="AV107" i="3"/>
  <c r="AV108" i="3" s="1"/>
  <c r="AV69" i="3"/>
  <c r="AU107" i="3"/>
  <c r="AU108" i="3" s="1"/>
  <c r="AU69" i="3"/>
  <c r="AW68" i="3"/>
  <c r="AD26" i="5" s="1"/>
  <c r="AW62" i="3"/>
  <c r="L8" i="3"/>
  <c r="B79" i="3"/>
  <c r="B97" i="3"/>
  <c r="AX47" i="3"/>
  <c r="AE17" i="5" s="1"/>
  <c r="AY47" i="3"/>
  <c r="AF17" i="5" s="1"/>
  <c r="BB20" i="3"/>
  <c r="BA26" i="3"/>
  <c r="AZ64" i="3"/>
  <c r="AG23" i="5" s="1"/>
  <c r="AG24" i="5" s="1"/>
  <c r="AZ43" i="3"/>
  <c r="AZ41" i="3"/>
  <c r="AZ39" i="3"/>
  <c r="AZ37" i="3"/>
  <c r="AZ45" i="3"/>
  <c r="AZ44" i="3"/>
  <c r="AZ42" i="3"/>
  <c r="AZ40" i="3"/>
  <c r="AZ38" i="3"/>
  <c r="AZ36" i="3"/>
  <c r="BA87" i="3"/>
  <c r="BB71" i="3"/>
  <c r="N7" i="3"/>
  <c r="M9" i="3"/>
  <c r="M6" i="3"/>
  <c r="Q22" i="1"/>
  <c r="R22" i="1"/>
  <c r="M21" i="1"/>
  <c r="K21" i="2"/>
  <c r="M26" i="1" s="1"/>
  <c r="S20" i="1"/>
  <c r="T22" i="1"/>
  <c r="T24" i="1"/>
  <c r="S23" i="1"/>
  <c r="L52" i="1"/>
  <c r="L26" i="1"/>
  <c r="L54" i="1"/>
  <c r="L55" i="1"/>
  <c r="L60" i="1"/>
  <c r="L59" i="1"/>
  <c r="L28" i="1"/>
  <c r="L56" i="1"/>
  <c r="L48" i="1"/>
  <c r="L51" i="1"/>
  <c r="L61" i="1"/>
  <c r="L57" i="1"/>
  <c r="L63" i="1"/>
  <c r="J59" i="2"/>
  <c r="L47" i="1"/>
  <c r="L58" i="1"/>
  <c r="L53" i="1"/>
  <c r="L50" i="1"/>
  <c r="J38" i="2"/>
  <c r="L43" i="1" s="1"/>
  <c r="L49" i="1"/>
  <c r="BB59" i="1"/>
  <c r="AH54" i="2"/>
  <c r="BB50" i="1"/>
  <c r="AH45" i="2"/>
  <c r="BC52" i="1"/>
  <c r="AI47" i="2"/>
  <c r="BB60" i="1"/>
  <c r="AH55" i="2"/>
  <c r="BB49" i="1"/>
  <c r="AH44" i="2"/>
  <c r="BB55" i="1"/>
  <c r="AH50" i="2"/>
  <c r="BB51" i="1"/>
  <c r="AH46" i="2"/>
  <c r="BC56" i="1"/>
  <c r="AI51" i="2"/>
  <c r="BC48" i="1"/>
  <c r="AI43" i="2"/>
  <c r="BB61" i="1"/>
  <c r="AH56" i="2"/>
  <c r="BB53" i="1"/>
  <c r="AH48" i="2"/>
  <c r="BB47" i="1"/>
  <c r="AH42" i="2"/>
  <c r="BB57" i="1"/>
  <c r="AH52" i="2"/>
  <c r="BB54" i="1"/>
  <c r="AH49" i="2"/>
  <c r="BB58" i="1"/>
  <c r="AH53" i="2"/>
  <c r="AG58" i="2"/>
  <c r="I9" i="2"/>
  <c r="J7" i="2"/>
  <c r="I6" i="2"/>
  <c r="H8" i="2"/>
  <c r="AB27" i="5" l="1"/>
  <c r="AF18" i="5"/>
  <c r="AF20" i="5"/>
  <c r="AF21" i="5" s="1"/>
  <c r="AE18" i="5"/>
  <c r="AE20" i="5"/>
  <c r="AD27" i="5"/>
  <c r="AD33" i="5"/>
  <c r="AD34" i="5" s="1"/>
  <c r="AB33" i="5"/>
  <c r="L8" i="5"/>
  <c r="N7" i="5"/>
  <c r="M9" i="5"/>
  <c r="M6" i="5"/>
  <c r="AW107" i="3"/>
  <c r="AW108" i="3" s="1"/>
  <c r="AW69" i="3"/>
  <c r="AX61" i="3"/>
  <c r="AX48" i="3"/>
  <c r="AY61" i="3"/>
  <c r="AY48" i="3"/>
  <c r="M8" i="3"/>
  <c r="B80" i="3"/>
  <c r="B98" i="3"/>
  <c r="BB87" i="3"/>
  <c r="BC71" i="3"/>
  <c r="AZ47" i="3"/>
  <c r="AG17" i="5" s="1"/>
  <c r="BA64" i="3"/>
  <c r="AH23" i="5" s="1"/>
  <c r="AH24" i="5" s="1"/>
  <c r="BA45" i="3"/>
  <c r="BA44" i="3"/>
  <c r="BA42" i="3"/>
  <c r="BA40" i="3"/>
  <c r="BA38" i="3"/>
  <c r="BA36" i="3"/>
  <c r="BA41" i="3"/>
  <c r="BA39" i="3"/>
  <c r="BA37" i="3"/>
  <c r="BA43" i="3"/>
  <c r="O7" i="3"/>
  <c r="N9" i="3"/>
  <c r="N6" i="3"/>
  <c r="BB26" i="3"/>
  <c r="BC20" i="3"/>
  <c r="K38" i="2"/>
  <c r="M43" i="1" s="1"/>
  <c r="K59" i="2"/>
  <c r="M60" i="1"/>
  <c r="M54" i="1"/>
  <c r="M50" i="1"/>
  <c r="M58" i="1"/>
  <c r="M52" i="1"/>
  <c r="M51" i="1"/>
  <c r="M48" i="1"/>
  <c r="M61" i="1"/>
  <c r="M63" i="1"/>
  <c r="M57" i="1"/>
  <c r="M59" i="1"/>
  <c r="M53" i="1"/>
  <c r="M55" i="1"/>
  <c r="M49" i="1"/>
  <c r="M47" i="1"/>
  <c r="M56" i="1"/>
  <c r="M28" i="1"/>
  <c r="N21" i="1"/>
  <c r="L21" i="2"/>
  <c r="V24" i="1"/>
  <c r="U24" i="1"/>
  <c r="T23" i="1"/>
  <c r="V22" i="1"/>
  <c r="U22" i="1"/>
  <c r="T20" i="1"/>
  <c r="BC54" i="1"/>
  <c r="AI49" i="2"/>
  <c r="BC47" i="1"/>
  <c r="AI42" i="2"/>
  <c r="BC61" i="1"/>
  <c r="AI56" i="2"/>
  <c r="BD56" i="1"/>
  <c r="AJ51" i="2"/>
  <c r="BC55" i="1"/>
  <c r="AI50" i="2"/>
  <c r="BC60" i="1"/>
  <c r="AI55" i="2"/>
  <c r="BC50" i="1"/>
  <c r="AI45" i="2"/>
  <c r="BC58" i="1"/>
  <c r="AI53" i="2"/>
  <c r="BC57" i="1"/>
  <c r="AI52" i="2"/>
  <c r="BC53" i="1"/>
  <c r="AI48" i="2"/>
  <c r="BD48" i="1"/>
  <c r="AJ43" i="2"/>
  <c r="BC51" i="1"/>
  <c r="AI46" i="2"/>
  <c r="BC49" i="1"/>
  <c r="AI44" i="2"/>
  <c r="BD52" i="1"/>
  <c r="AJ47" i="2"/>
  <c r="BC59" i="1"/>
  <c r="AI54" i="2"/>
  <c r="I8" i="2"/>
  <c r="K7" i="2"/>
  <c r="J6" i="2"/>
  <c r="J9" i="2"/>
  <c r="AH58" i="2"/>
  <c r="AB34" i="5" l="1"/>
  <c r="AE21" i="5"/>
  <c r="AG20" i="5"/>
  <c r="AG21" i="5" s="1"/>
  <c r="AG18" i="5"/>
  <c r="N9" i="5"/>
  <c r="N6" i="5"/>
  <c r="O7" i="5"/>
  <c r="M8" i="5"/>
  <c r="AY68" i="3"/>
  <c r="AF26" i="5" s="1"/>
  <c r="AY62" i="3"/>
  <c r="AX68" i="3"/>
  <c r="AE26" i="5" s="1"/>
  <c r="AX62" i="3"/>
  <c r="AZ61" i="3"/>
  <c r="AZ48" i="3"/>
  <c r="B81" i="3"/>
  <c r="B99" i="3"/>
  <c r="O9" i="3"/>
  <c r="O6" i="3"/>
  <c r="P7" i="3"/>
  <c r="BB44" i="3"/>
  <c r="BB42" i="3"/>
  <c r="BB40" i="3"/>
  <c r="BB38" i="3"/>
  <c r="BB36" i="3"/>
  <c r="BB64" i="3"/>
  <c r="AI23" i="5" s="1"/>
  <c r="AI24" i="5" s="1"/>
  <c r="BB45" i="3"/>
  <c r="BB43" i="3"/>
  <c r="BB41" i="3"/>
  <c r="BB39" i="3"/>
  <c r="BB37" i="3"/>
  <c r="BA47" i="3"/>
  <c r="AH17" i="5" s="1"/>
  <c r="BC26" i="3"/>
  <c r="BD20" i="3"/>
  <c r="BC87" i="3"/>
  <c r="BD71" i="3"/>
  <c r="N8" i="3"/>
  <c r="M21" i="2"/>
  <c r="O21" i="1"/>
  <c r="L38" i="2"/>
  <c r="N43" i="1" s="1"/>
  <c r="N55" i="1"/>
  <c r="N52" i="1"/>
  <c r="N47" i="1"/>
  <c r="N28" i="1"/>
  <c r="N63" i="1"/>
  <c r="N61" i="1"/>
  <c r="N53" i="1"/>
  <c r="N50" i="1"/>
  <c r="N58" i="1"/>
  <c r="N59" i="1"/>
  <c r="N49" i="1"/>
  <c r="N56" i="1"/>
  <c r="N26" i="1"/>
  <c r="L59" i="2"/>
  <c r="N57" i="1"/>
  <c r="N54" i="1"/>
  <c r="N51" i="1"/>
  <c r="N48" i="1"/>
  <c r="N60" i="1"/>
  <c r="U23" i="1"/>
  <c r="V23" i="1"/>
  <c r="V20" i="1"/>
  <c r="U20" i="1"/>
  <c r="BE52" i="1"/>
  <c r="AK47" i="2"/>
  <c r="BD51" i="1"/>
  <c r="AJ46" i="2"/>
  <c r="BD53" i="1"/>
  <c r="AJ48" i="2"/>
  <c r="BD58" i="1"/>
  <c r="AJ53" i="2"/>
  <c r="BD60" i="1"/>
  <c r="AJ55" i="2"/>
  <c r="BE56" i="1"/>
  <c r="AK51" i="2"/>
  <c r="BD47" i="1"/>
  <c r="AJ42" i="2"/>
  <c r="BD59" i="1"/>
  <c r="AJ54" i="2"/>
  <c r="BD49" i="1"/>
  <c r="AJ44" i="2"/>
  <c r="BE48" i="1"/>
  <c r="AK43" i="2"/>
  <c r="BD57" i="1"/>
  <c r="AJ52" i="2"/>
  <c r="BD50" i="1"/>
  <c r="AJ45" i="2"/>
  <c r="BD55" i="1"/>
  <c r="AJ50" i="2"/>
  <c r="BD61" i="1"/>
  <c r="AJ56" i="2"/>
  <c r="BD54" i="1"/>
  <c r="AJ49" i="2"/>
  <c r="J8" i="2"/>
  <c r="K6" i="2"/>
  <c r="K9" i="2"/>
  <c r="L7" i="2"/>
  <c r="AI58" i="2"/>
  <c r="AF27" i="5" l="1"/>
  <c r="AF33" i="5"/>
  <c r="AF34" i="5" s="1"/>
  <c r="AH20" i="5"/>
  <c r="AH21" i="5" s="1"/>
  <c r="AH18" i="5"/>
  <c r="AE27" i="5"/>
  <c r="AE33" i="5"/>
  <c r="O6" i="5"/>
  <c r="O9" i="5"/>
  <c r="BM7" i="5"/>
  <c r="P7" i="5"/>
  <c r="N8" i="5"/>
  <c r="AX107" i="3"/>
  <c r="AX108" i="3" s="1"/>
  <c r="AX69" i="3"/>
  <c r="AY107" i="3"/>
  <c r="AY108" i="3" s="1"/>
  <c r="AY69" i="3"/>
  <c r="AZ68" i="3"/>
  <c r="AG26" i="5" s="1"/>
  <c r="AZ62" i="3"/>
  <c r="BA61" i="3"/>
  <c r="BA48" i="3"/>
  <c r="B82" i="3"/>
  <c r="B100" i="3"/>
  <c r="BE71" i="3"/>
  <c r="BD87" i="3"/>
  <c r="BB47" i="3"/>
  <c r="AI17" i="5" s="1"/>
  <c r="P6" i="3"/>
  <c r="AD7" i="3"/>
  <c r="Q7" i="3"/>
  <c r="P9" i="3"/>
  <c r="BE20" i="3"/>
  <c r="BD26" i="3"/>
  <c r="BC64" i="3"/>
  <c r="AJ23" i="5" s="1"/>
  <c r="AJ24" i="5" s="1"/>
  <c r="BC45" i="3"/>
  <c r="BC43" i="3"/>
  <c r="BC41" i="3"/>
  <c r="BC39" i="3"/>
  <c r="BC37" i="3"/>
  <c r="BC42" i="3"/>
  <c r="BC40" i="3"/>
  <c r="BC44" i="3"/>
  <c r="BC36" i="3"/>
  <c r="BC38" i="3"/>
  <c r="O8" i="3"/>
  <c r="M59" i="2"/>
  <c r="O51" i="1"/>
  <c r="O49" i="1"/>
  <c r="O59" i="1"/>
  <c r="O54" i="1"/>
  <c r="O53" i="1"/>
  <c r="O26" i="1"/>
  <c r="O63" i="1"/>
  <c r="O50" i="1"/>
  <c r="O57" i="1"/>
  <c r="O58" i="1"/>
  <c r="O55" i="1"/>
  <c r="M38" i="2"/>
  <c r="O43" i="1" s="1"/>
  <c r="O56" i="1"/>
  <c r="O47" i="1"/>
  <c r="O52" i="1"/>
  <c r="O28" i="1"/>
  <c r="O48" i="1"/>
  <c r="O61" i="1"/>
  <c r="O60" i="1"/>
  <c r="P21" i="1"/>
  <c r="N21" i="2"/>
  <c r="BE61" i="1"/>
  <c r="AK56" i="2"/>
  <c r="BE50" i="1"/>
  <c r="AK45" i="2"/>
  <c r="BF48" i="1"/>
  <c r="AL43" i="2"/>
  <c r="BE59" i="1"/>
  <c r="AK54" i="2"/>
  <c r="BF56" i="1"/>
  <c r="AL51" i="2"/>
  <c r="BE58" i="1"/>
  <c r="AK53" i="2"/>
  <c r="BE51" i="1"/>
  <c r="AK46" i="2"/>
  <c r="BE54" i="1"/>
  <c r="AK49" i="2"/>
  <c r="BE55" i="1"/>
  <c r="AK50" i="2"/>
  <c r="BE57" i="1"/>
  <c r="AK52" i="2"/>
  <c r="BE49" i="1"/>
  <c r="AK44" i="2"/>
  <c r="BE47" i="1"/>
  <c r="AK42" i="2"/>
  <c r="BE60" i="1"/>
  <c r="AK55" i="2"/>
  <c r="BE53" i="1"/>
  <c r="AK48" i="2"/>
  <c r="BF52" i="1"/>
  <c r="AL47" i="2"/>
  <c r="K8" i="2"/>
  <c r="L6" i="2"/>
  <c r="L9" i="2"/>
  <c r="M7" i="2"/>
  <c r="AJ58" i="2"/>
  <c r="AE34" i="5" l="1"/>
  <c r="AI18" i="5"/>
  <c r="AI20" i="5"/>
  <c r="AG27" i="5"/>
  <c r="AG33" i="5"/>
  <c r="AG34" i="5" s="1"/>
  <c r="O8" i="5"/>
  <c r="Q7" i="5"/>
  <c r="P9" i="5"/>
  <c r="P6" i="5"/>
  <c r="BM6" i="5"/>
  <c r="BM9" i="5"/>
  <c r="AZ107" i="3"/>
  <c r="AZ108" i="3" s="1"/>
  <c r="AZ69" i="3"/>
  <c r="BA68" i="3"/>
  <c r="AH26" i="5" s="1"/>
  <c r="BA62" i="3"/>
  <c r="BB61" i="3"/>
  <c r="BB48" i="3"/>
  <c r="B83" i="3"/>
  <c r="B101" i="3"/>
  <c r="BC47" i="3"/>
  <c r="AJ17" i="5" s="1"/>
  <c r="BF20" i="3"/>
  <c r="BE26" i="3"/>
  <c r="P8" i="3"/>
  <c r="R7" i="3"/>
  <c r="Q9" i="3"/>
  <c r="Q6" i="3"/>
  <c r="BD64" i="3"/>
  <c r="AK23" i="5" s="1"/>
  <c r="AK24" i="5" s="1"/>
  <c r="BD45" i="3"/>
  <c r="BD43" i="3"/>
  <c r="BD41" i="3"/>
  <c r="BD39" i="3"/>
  <c r="BD37" i="3"/>
  <c r="BD44" i="3"/>
  <c r="BD42" i="3"/>
  <c r="BD40" i="3"/>
  <c r="BD38" i="3"/>
  <c r="BD36" i="3"/>
  <c r="AD6" i="3"/>
  <c r="BE87" i="3"/>
  <c r="BF71" i="3"/>
  <c r="P59" i="1"/>
  <c r="P61" i="1"/>
  <c r="P53" i="1"/>
  <c r="P47" i="1"/>
  <c r="P60" i="1"/>
  <c r="P48" i="1"/>
  <c r="P26" i="1"/>
  <c r="P55" i="1"/>
  <c r="P57" i="1"/>
  <c r="P56" i="1"/>
  <c r="P58" i="1"/>
  <c r="P63" i="1"/>
  <c r="P28" i="1"/>
  <c r="N38" i="2"/>
  <c r="P43" i="1" s="1"/>
  <c r="P51" i="1"/>
  <c r="P49" i="1"/>
  <c r="P52" i="1"/>
  <c r="P50" i="1"/>
  <c r="N59" i="2"/>
  <c r="P54" i="1"/>
  <c r="Q21" i="1"/>
  <c r="O21" i="2"/>
  <c r="BF53" i="1"/>
  <c r="AL48" i="2"/>
  <c r="BF47" i="1"/>
  <c r="AL42" i="2"/>
  <c r="BF57" i="1"/>
  <c r="AL52" i="2"/>
  <c r="BF54" i="1"/>
  <c r="AL49" i="2"/>
  <c r="BF58" i="1"/>
  <c r="AL53" i="2"/>
  <c r="BF59" i="1"/>
  <c r="AL54" i="2"/>
  <c r="BF50" i="1"/>
  <c r="AL45" i="2"/>
  <c r="BG52" i="1"/>
  <c r="AM47" i="2"/>
  <c r="BF60" i="1"/>
  <c r="AL55" i="2"/>
  <c r="BF49" i="1"/>
  <c r="AL44" i="2"/>
  <c r="BF55" i="1"/>
  <c r="AL50" i="2"/>
  <c r="BF51" i="1"/>
  <c r="AL46" i="2"/>
  <c r="BG56" i="1"/>
  <c r="AM51" i="2"/>
  <c r="BG48" i="1"/>
  <c r="AM43" i="2"/>
  <c r="BF61" i="1"/>
  <c r="AL56" i="2"/>
  <c r="L8" i="2"/>
  <c r="AK58" i="2"/>
  <c r="M9" i="2"/>
  <c r="N7" i="2"/>
  <c r="M6" i="2"/>
  <c r="AI21" i="5" l="1"/>
  <c r="AJ18" i="5"/>
  <c r="AJ20" i="5"/>
  <c r="AJ21" i="5" s="1"/>
  <c r="AH27" i="5"/>
  <c r="AH33" i="5"/>
  <c r="AH34" i="5" s="1"/>
  <c r="R7" i="5"/>
  <c r="Q9" i="5"/>
  <c r="Q6" i="5"/>
  <c r="BM8" i="5"/>
  <c r="P8" i="5"/>
  <c r="BA107" i="3"/>
  <c r="BA108" i="3" s="1"/>
  <c r="BA69" i="3"/>
  <c r="BB68" i="3"/>
  <c r="AI26" i="5" s="1"/>
  <c r="BB62" i="3"/>
  <c r="BC61" i="3"/>
  <c r="BC48" i="3"/>
  <c r="B84" i="3"/>
  <c r="B102" i="3"/>
  <c r="S7" i="3"/>
  <c r="R9" i="3"/>
  <c r="R6" i="3"/>
  <c r="BD47" i="3"/>
  <c r="AK17" i="5" s="1"/>
  <c r="BE64" i="3"/>
  <c r="AL23" i="5" s="1"/>
  <c r="AL24" i="5" s="1"/>
  <c r="BE45" i="3"/>
  <c r="BE44" i="3"/>
  <c r="BE42" i="3"/>
  <c r="BE40" i="3"/>
  <c r="BE38" i="3"/>
  <c r="BE36" i="3"/>
  <c r="BE39" i="3"/>
  <c r="BE37" i="3"/>
  <c r="BE41" i="3"/>
  <c r="BE43" i="3"/>
  <c r="BF87" i="3"/>
  <c r="BG71" i="3"/>
  <c r="Q8" i="3"/>
  <c r="BF26" i="3"/>
  <c r="BG20" i="3"/>
  <c r="R21" i="1"/>
  <c r="P21" i="2"/>
  <c r="Q47" i="1"/>
  <c r="Q48" i="1"/>
  <c r="O59" i="2"/>
  <c r="Q63" i="1"/>
  <c r="Q52" i="1"/>
  <c r="AE52" i="1" s="1"/>
  <c r="Q50" i="1"/>
  <c r="Q54" i="1"/>
  <c r="AE54" i="1" s="1"/>
  <c r="Q57" i="1"/>
  <c r="AE57" i="1" s="1"/>
  <c r="Q60" i="1"/>
  <c r="Q56" i="1"/>
  <c r="AE56" i="1" s="1"/>
  <c r="Q53" i="1"/>
  <c r="AE53" i="1" s="1"/>
  <c r="Q51" i="1"/>
  <c r="Q61" i="1"/>
  <c r="O38" i="2"/>
  <c r="Q43" i="1" s="1"/>
  <c r="Q55" i="1"/>
  <c r="AE55" i="1" s="1"/>
  <c r="Q59" i="1"/>
  <c r="AE59" i="1" s="1"/>
  <c r="Q58" i="1"/>
  <c r="AE58" i="1" s="1"/>
  <c r="Q49" i="1"/>
  <c r="Q28" i="1"/>
  <c r="Q26" i="1"/>
  <c r="AE60" i="1"/>
  <c r="BH48" i="1"/>
  <c r="AN43" i="2"/>
  <c r="BG51" i="1"/>
  <c r="AM46" i="2"/>
  <c r="BG49" i="1"/>
  <c r="AM44" i="2"/>
  <c r="BH52" i="1"/>
  <c r="AN47" i="2"/>
  <c r="BG59" i="1"/>
  <c r="AM54" i="2"/>
  <c r="BG54" i="1"/>
  <c r="AM49" i="2"/>
  <c r="BG47" i="1"/>
  <c r="AM42" i="2"/>
  <c r="BG61" i="1"/>
  <c r="AM56" i="2"/>
  <c r="BH56" i="1"/>
  <c r="AN51" i="2"/>
  <c r="BG55" i="1"/>
  <c r="AM50" i="2"/>
  <c r="BG60" i="1"/>
  <c r="AM55" i="2"/>
  <c r="BG50" i="1"/>
  <c r="AM45" i="2"/>
  <c r="BG58" i="1"/>
  <c r="AM53" i="2"/>
  <c r="BG57" i="1"/>
  <c r="AM52" i="2"/>
  <c r="BG53" i="1"/>
  <c r="AM48" i="2"/>
  <c r="O7" i="2"/>
  <c r="N6" i="2"/>
  <c r="N9" i="2"/>
  <c r="AL58" i="2"/>
  <c r="M8" i="2"/>
  <c r="AI27" i="5" l="1"/>
  <c r="AI33" i="5"/>
  <c r="AI34" i="5" s="1"/>
  <c r="AK20" i="5"/>
  <c r="AK18" i="5"/>
  <c r="Q8" i="5"/>
  <c r="R9" i="5"/>
  <c r="S7" i="5"/>
  <c r="R6" i="5"/>
  <c r="BB107" i="3"/>
  <c r="BB108" i="3" s="1"/>
  <c r="BB69" i="3"/>
  <c r="BC68" i="3"/>
  <c r="AJ26" i="5" s="1"/>
  <c r="BC62" i="3"/>
  <c r="BD61" i="3"/>
  <c r="BD48" i="3"/>
  <c r="R8" i="3"/>
  <c r="B85" i="3"/>
  <c r="B104" i="3" s="1"/>
  <c r="B103" i="3"/>
  <c r="BG87" i="3"/>
  <c r="BH71" i="3"/>
  <c r="BG26" i="3"/>
  <c r="BH20" i="3"/>
  <c r="BF64" i="3"/>
  <c r="AM23" i="5" s="1"/>
  <c r="BF44" i="3"/>
  <c r="BF42" i="3"/>
  <c r="BF40" i="3"/>
  <c r="BF38" i="3"/>
  <c r="BF36" i="3"/>
  <c r="BF43" i="3"/>
  <c r="BF41" i="3"/>
  <c r="BF39" i="3"/>
  <c r="BF37" i="3"/>
  <c r="BF45" i="3"/>
  <c r="BE47" i="3"/>
  <c r="AL17" i="5" s="1"/>
  <c r="S9" i="3"/>
  <c r="S6" i="3"/>
  <c r="T7" i="3"/>
  <c r="R52" i="1"/>
  <c r="R26" i="1"/>
  <c r="R54" i="1"/>
  <c r="R58" i="1"/>
  <c r="R28" i="1"/>
  <c r="R53" i="1"/>
  <c r="R47" i="1"/>
  <c r="R55" i="1"/>
  <c r="R50" i="1"/>
  <c r="R56" i="1"/>
  <c r="R49" i="1"/>
  <c r="R51" i="1"/>
  <c r="R63" i="1"/>
  <c r="R60" i="1"/>
  <c r="P38" i="2"/>
  <c r="R43" i="1" s="1"/>
  <c r="R59" i="1"/>
  <c r="R48" i="1"/>
  <c r="R61" i="1"/>
  <c r="P59" i="2"/>
  <c r="R57" i="1"/>
  <c r="S21" i="1"/>
  <c r="Q21" i="2"/>
  <c r="BH57" i="1"/>
  <c r="AN52" i="2"/>
  <c r="BH50" i="1"/>
  <c r="AN45" i="2"/>
  <c r="BH55" i="1"/>
  <c r="AN50" i="2"/>
  <c r="BH61" i="1"/>
  <c r="AN56" i="2"/>
  <c r="BH54" i="1"/>
  <c r="AN49" i="2"/>
  <c r="BI52" i="1"/>
  <c r="AO47" i="2"/>
  <c r="BH51" i="1"/>
  <c r="AN46" i="2"/>
  <c r="BH53" i="1"/>
  <c r="AN48" i="2"/>
  <c r="BH58" i="1"/>
  <c r="AN53" i="2"/>
  <c r="BH60" i="1"/>
  <c r="AN55" i="2"/>
  <c r="BI56" i="1"/>
  <c r="AO51" i="2"/>
  <c r="BH47" i="1"/>
  <c r="AN42" i="2"/>
  <c r="BH59" i="1"/>
  <c r="AN54" i="2"/>
  <c r="BH49" i="1"/>
  <c r="AN44" i="2"/>
  <c r="BI48" i="1"/>
  <c r="AO43" i="2"/>
  <c r="N8" i="2"/>
  <c r="AM58" i="2"/>
  <c r="O6" i="2"/>
  <c r="O9" i="2"/>
  <c r="P7" i="2"/>
  <c r="AK21" i="5" l="1"/>
  <c r="AM24" i="5"/>
  <c r="BO24" i="5" s="1"/>
  <c r="BO23" i="5"/>
  <c r="AJ33" i="5"/>
  <c r="AJ27" i="5"/>
  <c r="AL20" i="5"/>
  <c r="AL21" i="5" s="1"/>
  <c r="AL18" i="5"/>
  <c r="S6" i="5"/>
  <c r="T7" i="5"/>
  <c r="S9" i="5"/>
  <c r="R8" i="5"/>
  <c r="BC107" i="3"/>
  <c r="BC108" i="3" s="1"/>
  <c r="BC69" i="3"/>
  <c r="BD68" i="3"/>
  <c r="AK26" i="5" s="1"/>
  <c r="BD62" i="3"/>
  <c r="BE61" i="3"/>
  <c r="BE48" i="3"/>
  <c r="S8" i="3"/>
  <c r="BH26" i="3"/>
  <c r="BI20" i="3"/>
  <c r="BG64" i="3"/>
  <c r="AN23" i="5" s="1"/>
  <c r="BG45" i="3"/>
  <c r="BG43" i="3"/>
  <c r="BG41" i="3"/>
  <c r="BG39" i="3"/>
  <c r="BG37" i="3"/>
  <c r="BG40" i="3"/>
  <c r="BG38" i="3"/>
  <c r="BG44" i="3"/>
  <c r="BG36" i="3"/>
  <c r="BG42" i="3"/>
  <c r="T6" i="3"/>
  <c r="U7" i="3"/>
  <c r="T9" i="3"/>
  <c r="BF47" i="3"/>
  <c r="AM17" i="5" s="1"/>
  <c r="BO17" i="5" s="1"/>
  <c r="BO18" i="5" s="1"/>
  <c r="BH87" i="3"/>
  <c r="BI71" i="3"/>
  <c r="S63" i="1"/>
  <c r="S56" i="1"/>
  <c r="S51" i="1"/>
  <c r="S28" i="1"/>
  <c r="Q38" i="2"/>
  <c r="S43" i="1" s="1"/>
  <c r="S54" i="1"/>
  <c r="S55" i="1"/>
  <c r="S48" i="1"/>
  <c r="S26" i="1"/>
  <c r="S49" i="1"/>
  <c r="S50" i="1"/>
  <c r="S59" i="1"/>
  <c r="S61" i="1"/>
  <c r="S58" i="1"/>
  <c r="S47" i="1"/>
  <c r="S57" i="1"/>
  <c r="S52" i="1"/>
  <c r="S53" i="1"/>
  <c r="Q59" i="2"/>
  <c r="S60" i="1"/>
  <c r="R21" i="2"/>
  <c r="T21" i="1"/>
  <c r="BI49" i="1"/>
  <c r="AO44" i="2"/>
  <c r="BI47" i="1"/>
  <c r="AO42" i="2"/>
  <c r="BI60" i="1"/>
  <c r="AO55" i="2"/>
  <c r="BI53" i="1"/>
  <c r="AO48" i="2"/>
  <c r="BJ52" i="1"/>
  <c r="AP47" i="2"/>
  <c r="BI61" i="1"/>
  <c r="AO56" i="2"/>
  <c r="BI50" i="1"/>
  <c r="AO45" i="2"/>
  <c r="BJ48" i="1"/>
  <c r="AP43" i="2"/>
  <c r="BI59" i="1"/>
  <c r="AO54" i="2"/>
  <c r="BJ56" i="1"/>
  <c r="AP51" i="2"/>
  <c r="BI58" i="1"/>
  <c r="AO53" i="2"/>
  <c r="BI51" i="1"/>
  <c r="AO46" i="2"/>
  <c r="BI54" i="1"/>
  <c r="AO49" i="2"/>
  <c r="BI55" i="1"/>
  <c r="AO50" i="2"/>
  <c r="BI57" i="1"/>
  <c r="AO52" i="2"/>
  <c r="AN58" i="2"/>
  <c r="P6" i="2"/>
  <c r="P9" i="2"/>
  <c r="Q7" i="2"/>
  <c r="O8" i="2"/>
  <c r="S8" i="5" l="1"/>
  <c r="AN24" i="5"/>
  <c r="AJ34" i="5"/>
  <c r="AM18" i="5"/>
  <c r="AM20" i="5"/>
  <c r="AK27" i="5"/>
  <c r="AK33" i="5"/>
  <c r="AK34" i="5" s="1"/>
  <c r="U7" i="5"/>
  <c r="T9" i="5"/>
  <c r="T6" i="5"/>
  <c r="BD107" i="3"/>
  <c r="BD108" i="3" s="1"/>
  <c r="BD69" i="3"/>
  <c r="BE68" i="3"/>
  <c r="AL26" i="5" s="1"/>
  <c r="BE62" i="3"/>
  <c r="BF61" i="3"/>
  <c r="BF48" i="3"/>
  <c r="T8" i="3"/>
  <c r="BI87" i="3"/>
  <c r="BJ71" i="3"/>
  <c r="BJ20" i="3"/>
  <c r="BI26" i="3"/>
  <c r="V7" i="3"/>
  <c r="U9" i="3"/>
  <c r="U6" i="3"/>
  <c r="BG47" i="3"/>
  <c r="AN17" i="5" s="1"/>
  <c r="BH64" i="3"/>
  <c r="AO23" i="5" s="1"/>
  <c r="AO24" i="5" s="1"/>
  <c r="BH43" i="3"/>
  <c r="BH41" i="3"/>
  <c r="BH39" i="3"/>
  <c r="BH37" i="3"/>
  <c r="BH45" i="3"/>
  <c r="BH44" i="3"/>
  <c r="BH42" i="3"/>
  <c r="BH40" i="3"/>
  <c r="BH38" i="3"/>
  <c r="BH36" i="3"/>
  <c r="U21" i="1"/>
  <c r="S21" i="2"/>
  <c r="R38" i="2"/>
  <c r="T43" i="1" s="1"/>
  <c r="T51" i="1"/>
  <c r="T59" i="1"/>
  <c r="T53" i="1"/>
  <c r="T56" i="1"/>
  <c r="T28" i="1"/>
  <c r="T49" i="1"/>
  <c r="T58" i="1"/>
  <c r="T26" i="1"/>
  <c r="T57" i="1"/>
  <c r="T55" i="1"/>
  <c r="T63" i="1"/>
  <c r="T54" i="1"/>
  <c r="T47" i="1"/>
  <c r="R59" i="2"/>
  <c r="T60" i="1"/>
  <c r="T52" i="1"/>
  <c r="T48" i="1"/>
  <c r="T50" i="1"/>
  <c r="T61" i="1"/>
  <c r="BJ55" i="1"/>
  <c r="AP50" i="2"/>
  <c r="BJ51" i="1"/>
  <c r="AP46" i="2"/>
  <c r="BK56" i="1"/>
  <c r="AQ51" i="2"/>
  <c r="BK48" i="1"/>
  <c r="AQ43" i="2"/>
  <c r="BJ61" i="1"/>
  <c r="AP56" i="2"/>
  <c r="BJ53" i="1"/>
  <c r="AP48" i="2"/>
  <c r="BJ47" i="1"/>
  <c r="AP42" i="2"/>
  <c r="BJ57" i="1"/>
  <c r="AP52" i="2"/>
  <c r="BJ54" i="1"/>
  <c r="AP49" i="2"/>
  <c r="BJ58" i="1"/>
  <c r="AP53" i="2"/>
  <c r="BJ59" i="1"/>
  <c r="AP54" i="2"/>
  <c r="BJ50" i="1"/>
  <c r="AP45" i="2"/>
  <c r="BK52" i="1"/>
  <c r="AQ47" i="2"/>
  <c r="BJ60" i="1"/>
  <c r="AP55" i="2"/>
  <c r="BJ49" i="1"/>
  <c r="AP44" i="2"/>
  <c r="Q9" i="2"/>
  <c r="R7" i="2"/>
  <c r="Q6" i="2"/>
  <c r="P8" i="2"/>
  <c r="AO58" i="2"/>
  <c r="AM21" i="5" l="1"/>
  <c r="BO20" i="5"/>
  <c r="BO21" i="5" s="1"/>
  <c r="AN18" i="5"/>
  <c r="AN20" i="5"/>
  <c r="AL27" i="5"/>
  <c r="AL33" i="5"/>
  <c r="AL34" i="5" s="1"/>
  <c r="T8" i="5"/>
  <c r="V7" i="5"/>
  <c r="U9" i="5"/>
  <c r="U6" i="5"/>
  <c r="BE107" i="3"/>
  <c r="BE108" i="3" s="1"/>
  <c r="BE69" i="3"/>
  <c r="BF68" i="3"/>
  <c r="AM26" i="5" s="1"/>
  <c r="BO26" i="5" s="1"/>
  <c r="BO27" i="5" s="1"/>
  <c r="BF62" i="3"/>
  <c r="BG61" i="3"/>
  <c r="BG48" i="3"/>
  <c r="U8" i="3"/>
  <c r="BH47" i="3"/>
  <c r="AO17" i="5" s="1"/>
  <c r="BI64" i="3"/>
  <c r="AP23" i="5" s="1"/>
  <c r="AP24" i="5" s="1"/>
  <c r="BI45" i="3"/>
  <c r="BI44" i="3"/>
  <c r="BI42" i="3"/>
  <c r="BI40" i="3"/>
  <c r="BI38" i="3"/>
  <c r="BI36" i="3"/>
  <c r="BI37" i="3"/>
  <c r="BI43" i="3"/>
  <c r="BI39" i="3"/>
  <c r="BI41" i="3"/>
  <c r="BJ26" i="3"/>
  <c r="BK20" i="3"/>
  <c r="BJ87" i="3"/>
  <c r="BK71" i="3"/>
  <c r="W7" i="3"/>
  <c r="V9" i="3"/>
  <c r="V6" i="3"/>
  <c r="U47" i="1"/>
  <c r="U58" i="1"/>
  <c r="U28" i="1"/>
  <c r="U54" i="1"/>
  <c r="U55" i="1"/>
  <c r="U60" i="1"/>
  <c r="U49" i="1"/>
  <c r="U61" i="1"/>
  <c r="U51" i="1"/>
  <c r="U59" i="1"/>
  <c r="U53" i="1"/>
  <c r="U52" i="1"/>
  <c r="U48" i="1"/>
  <c r="U26" i="1"/>
  <c r="U56" i="1"/>
  <c r="U63" i="1"/>
  <c r="S59" i="2"/>
  <c r="U50" i="1"/>
  <c r="U57" i="1"/>
  <c r="S38" i="2"/>
  <c r="U43" i="1" s="1"/>
  <c r="T21" i="2"/>
  <c r="V21" i="1"/>
  <c r="BK60" i="1"/>
  <c r="AQ55" i="2"/>
  <c r="BK50" i="1"/>
  <c r="AQ45" i="2"/>
  <c r="BK58" i="1"/>
  <c r="AQ53" i="2"/>
  <c r="BK57" i="1"/>
  <c r="AQ52" i="2"/>
  <c r="BK53" i="1"/>
  <c r="AQ48" i="2"/>
  <c r="BL48" i="1"/>
  <c r="AR43" i="2"/>
  <c r="BK51" i="1"/>
  <c r="AQ46" i="2"/>
  <c r="BK49" i="1"/>
  <c r="AQ44" i="2"/>
  <c r="BL52" i="1"/>
  <c r="AR47" i="2"/>
  <c r="BK59" i="1"/>
  <c r="AQ54" i="2"/>
  <c r="BK54" i="1"/>
  <c r="AQ49" i="2"/>
  <c r="BK47" i="1"/>
  <c r="AQ42" i="2"/>
  <c r="BK61" i="1"/>
  <c r="AQ56" i="2"/>
  <c r="BL56" i="1"/>
  <c r="AR51" i="2"/>
  <c r="BK55" i="1"/>
  <c r="AQ50" i="2"/>
  <c r="AP58" i="2"/>
  <c r="S7" i="2"/>
  <c r="R6" i="2"/>
  <c r="R9" i="2"/>
  <c r="Q8" i="2"/>
  <c r="AN21" i="5" l="1"/>
  <c r="AO20" i="5"/>
  <c r="AO21" i="5" s="1"/>
  <c r="AO18" i="5"/>
  <c r="AM27" i="5"/>
  <c r="AM33" i="5"/>
  <c r="U8" i="5"/>
  <c r="V9" i="5"/>
  <c r="V6" i="5"/>
  <c r="W7" i="5"/>
  <c r="BF107" i="3"/>
  <c r="BF108" i="3" s="1"/>
  <c r="BF69" i="3"/>
  <c r="BG68" i="3"/>
  <c r="AN26" i="5" s="1"/>
  <c r="BG62" i="3"/>
  <c r="BH61" i="3"/>
  <c r="BH48" i="3"/>
  <c r="V8" i="3"/>
  <c r="BI47" i="3"/>
  <c r="AP17" i="5" s="1"/>
  <c r="BK87" i="3"/>
  <c r="BL71" i="3"/>
  <c r="BK26" i="3"/>
  <c r="BL20" i="3"/>
  <c r="W9" i="3"/>
  <c r="W6" i="3"/>
  <c r="X7" i="3"/>
  <c r="BJ44" i="3"/>
  <c r="BJ42" i="3"/>
  <c r="BJ40" i="3"/>
  <c r="BJ38" i="3"/>
  <c r="BJ36" i="3"/>
  <c r="BJ45" i="3"/>
  <c r="BJ43" i="3"/>
  <c r="BJ41" i="3"/>
  <c r="BJ39" i="3"/>
  <c r="BJ37" i="3"/>
  <c r="BJ64" i="3"/>
  <c r="AQ23" i="5" s="1"/>
  <c r="W21" i="1"/>
  <c r="U21" i="2"/>
  <c r="V57" i="1"/>
  <c r="V53" i="1"/>
  <c r="V47" i="1"/>
  <c r="V52" i="1"/>
  <c r="T59" i="2"/>
  <c r="V55" i="1"/>
  <c r="T38" i="2"/>
  <c r="V43" i="1" s="1"/>
  <c r="V48" i="1"/>
  <c r="V63" i="1"/>
  <c r="V50" i="1"/>
  <c r="V58" i="1"/>
  <c r="V54" i="1"/>
  <c r="V28" i="1"/>
  <c r="V61" i="1"/>
  <c r="V49" i="1"/>
  <c r="V60" i="1"/>
  <c r="V59" i="1"/>
  <c r="V56" i="1"/>
  <c r="V51" i="1"/>
  <c r="V26" i="1"/>
  <c r="BM56" i="1"/>
  <c r="AS51" i="2"/>
  <c r="BL47" i="1"/>
  <c r="AR42" i="2"/>
  <c r="BL59" i="1"/>
  <c r="AR54" i="2"/>
  <c r="BL49" i="1"/>
  <c r="AR44" i="2"/>
  <c r="BM48" i="1"/>
  <c r="AS43" i="2"/>
  <c r="BL57" i="1"/>
  <c r="AR52" i="2"/>
  <c r="BL50" i="1"/>
  <c r="AR45" i="2"/>
  <c r="BL55" i="1"/>
  <c r="AR50" i="2"/>
  <c r="BL61" i="1"/>
  <c r="AR56" i="2"/>
  <c r="BL54" i="1"/>
  <c r="AR49" i="2"/>
  <c r="BM52" i="1"/>
  <c r="AS47" i="2"/>
  <c r="BL51" i="1"/>
  <c r="AR46" i="2"/>
  <c r="BL53" i="1"/>
  <c r="AR48" i="2"/>
  <c r="BL58" i="1"/>
  <c r="AR53" i="2"/>
  <c r="BL60" i="1"/>
  <c r="AR55" i="2"/>
  <c r="R8" i="2"/>
  <c r="S6" i="2"/>
  <c r="S9" i="2"/>
  <c r="T7" i="2"/>
  <c r="AQ58" i="2"/>
  <c r="AM34" i="5" l="1"/>
  <c r="BO33" i="5"/>
  <c r="BO34" i="5" s="1"/>
  <c r="AQ24" i="5"/>
  <c r="AP20" i="5"/>
  <c r="AP18" i="5"/>
  <c r="AN27" i="5"/>
  <c r="AN33" i="5"/>
  <c r="W6" i="5"/>
  <c r="W9" i="5"/>
  <c r="X7" i="5"/>
  <c r="V8" i="5"/>
  <c r="BG107" i="3"/>
  <c r="BG108" i="3" s="1"/>
  <c r="BG69" i="3"/>
  <c r="BH68" i="3"/>
  <c r="AO26" i="5" s="1"/>
  <c r="BH62" i="3"/>
  <c r="BI61" i="3"/>
  <c r="BI48" i="3"/>
  <c r="BM20" i="3"/>
  <c r="BL26" i="3"/>
  <c r="X6" i="3"/>
  <c r="Y7" i="3"/>
  <c r="X9" i="3"/>
  <c r="BK64" i="3"/>
  <c r="AR23" i="5" s="1"/>
  <c r="AR24" i="5" s="1"/>
  <c r="BK45" i="3"/>
  <c r="BK43" i="3"/>
  <c r="BK41" i="3"/>
  <c r="BK39" i="3"/>
  <c r="BK37" i="3"/>
  <c r="BK38" i="3"/>
  <c r="BK40" i="3"/>
  <c r="BK44" i="3"/>
  <c r="BK36" i="3"/>
  <c r="BK42" i="3"/>
  <c r="BL87" i="3"/>
  <c r="BM71" i="3"/>
  <c r="BJ47" i="3"/>
  <c r="AQ17" i="5" s="1"/>
  <c r="W8" i="3"/>
  <c r="W58" i="1"/>
  <c r="W48" i="1"/>
  <c r="W63" i="1"/>
  <c r="W56" i="1"/>
  <c r="W55" i="1"/>
  <c r="W51" i="1"/>
  <c r="W50" i="1"/>
  <c r="W57" i="1"/>
  <c r="W49" i="1"/>
  <c r="W53" i="1"/>
  <c r="U59" i="2"/>
  <c r="W59" i="1"/>
  <c r="W52" i="1"/>
  <c r="W61" i="1"/>
  <c r="U38" i="2"/>
  <c r="W43" i="1" s="1"/>
  <c r="W47" i="1"/>
  <c r="W26" i="1"/>
  <c r="W54" i="1"/>
  <c r="W28" i="1"/>
  <c r="W60" i="1"/>
  <c r="V21" i="2"/>
  <c r="X21" i="1"/>
  <c r="BM60" i="1"/>
  <c r="AS55" i="2"/>
  <c r="BM53" i="1"/>
  <c r="AS48" i="2"/>
  <c r="BN52" i="1"/>
  <c r="AT47" i="2"/>
  <c r="BM61" i="1"/>
  <c r="AS56" i="2"/>
  <c r="BM50" i="1"/>
  <c r="AS45" i="2"/>
  <c r="BN48" i="1"/>
  <c r="AT43" i="2"/>
  <c r="BM59" i="1"/>
  <c r="AS54" i="2"/>
  <c r="BN56" i="1"/>
  <c r="AT51" i="2"/>
  <c r="BM58" i="1"/>
  <c r="AS53" i="2"/>
  <c r="BM51" i="1"/>
  <c r="AS46" i="2"/>
  <c r="BM54" i="1"/>
  <c r="AS49" i="2"/>
  <c r="BM55" i="1"/>
  <c r="AS50" i="2"/>
  <c r="BM57" i="1"/>
  <c r="AS52" i="2"/>
  <c r="BM49" i="1"/>
  <c r="AS44" i="2"/>
  <c r="BM47" i="1"/>
  <c r="AS42" i="2"/>
  <c r="S8" i="2"/>
  <c r="T6" i="2"/>
  <c r="T9" i="2"/>
  <c r="U7" i="2"/>
  <c r="AR58" i="2"/>
  <c r="AP21" i="5" l="1"/>
  <c r="AN34" i="5"/>
  <c r="AO27" i="5"/>
  <c r="AO33" i="5"/>
  <c r="AO34" i="5" s="1"/>
  <c r="AQ18" i="5"/>
  <c r="AQ20" i="5"/>
  <c r="AQ21" i="5" s="1"/>
  <c r="W8" i="5"/>
  <c r="Y7" i="5"/>
  <c r="X6" i="5"/>
  <c r="X9" i="5"/>
  <c r="BH107" i="3"/>
  <c r="BH108" i="3" s="1"/>
  <c r="BH69" i="3"/>
  <c r="BI68" i="3"/>
  <c r="AP26" i="5" s="1"/>
  <c r="BI62" i="3"/>
  <c r="BJ61" i="3"/>
  <c r="BJ48" i="3"/>
  <c r="BK47" i="3"/>
  <c r="AR17" i="5" s="1"/>
  <c r="Z7" i="3"/>
  <c r="Y9" i="3"/>
  <c r="Y6" i="3"/>
  <c r="BM87" i="3"/>
  <c r="BN71" i="3"/>
  <c r="BL64" i="3"/>
  <c r="AS23" i="5" s="1"/>
  <c r="AS24" i="5" s="1"/>
  <c r="BL45" i="3"/>
  <c r="BL43" i="3"/>
  <c r="BL41" i="3"/>
  <c r="BL39" i="3"/>
  <c r="BL37" i="3"/>
  <c r="BL44" i="3"/>
  <c r="BL42" i="3"/>
  <c r="BL40" i="3"/>
  <c r="BL38" i="3"/>
  <c r="BL36" i="3"/>
  <c r="X8" i="3"/>
  <c r="BN20" i="3"/>
  <c r="BM26" i="3"/>
  <c r="Y21" i="1"/>
  <c r="W21" i="2"/>
  <c r="Z21" i="1"/>
  <c r="X60" i="1"/>
  <c r="X61" i="1"/>
  <c r="X51" i="1"/>
  <c r="X55" i="1"/>
  <c r="X52" i="1"/>
  <c r="X28" i="1"/>
  <c r="X47" i="1"/>
  <c r="V38" i="2"/>
  <c r="X43" i="1" s="1"/>
  <c r="X26" i="1"/>
  <c r="X58" i="1"/>
  <c r="X49" i="1"/>
  <c r="X56" i="1"/>
  <c r="V59" i="2"/>
  <c r="X59" i="1"/>
  <c r="X53" i="1"/>
  <c r="X54" i="1"/>
  <c r="X57" i="1"/>
  <c r="X50" i="1"/>
  <c r="X63" i="1"/>
  <c r="X48" i="1"/>
  <c r="BN49" i="1"/>
  <c r="AT44" i="2"/>
  <c r="BN55" i="1"/>
  <c r="AT50" i="2"/>
  <c r="BN51" i="1"/>
  <c r="AT46" i="2"/>
  <c r="BO56" i="1"/>
  <c r="AU51" i="2"/>
  <c r="BO48" i="1"/>
  <c r="AU43" i="2"/>
  <c r="BN61" i="1"/>
  <c r="AT56" i="2"/>
  <c r="BN53" i="1"/>
  <c r="AT48" i="2"/>
  <c r="BN47" i="1"/>
  <c r="AT42" i="2"/>
  <c r="BN57" i="1"/>
  <c r="AT52" i="2"/>
  <c r="BN54" i="1"/>
  <c r="AT49" i="2"/>
  <c r="BN58" i="1"/>
  <c r="AT53" i="2"/>
  <c r="BN59" i="1"/>
  <c r="AT54" i="2"/>
  <c r="BN50" i="1"/>
  <c r="AT45" i="2"/>
  <c r="BO52" i="1"/>
  <c r="AU47" i="2"/>
  <c r="BN60" i="1"/>
  <c r="AT55" i="2"/>
  <c r="U9" i="2"/>
  <c r="V7" i="2"/>
  <c r="U6" i="2"/>
  <c r="T8" i="2"/>
  <c r="AS58" i="2"/>
  <c r="AR18" i="5" l="1"/>
  <c r="AR20" i="5"/>
  <c r="AR21" i="5" s="1"/>
  <c r="AP27" i="5"/>
  <c r="AP33" i="5"/>
  <c r="X8" i="5"/>
  <c r="Z7" i="5"/>
  <c r="Y9" i="5"/>
  <c r="Y6" i="5"/>
  <c r="BI107" i="3"/>
  <c r="BI108" i="3" s="1"/>
  <c r="BI69" i="3"/>
  <c r="BJ68" i="3"/>
  <c r="AQ26" i="5" s="1"/>
  <c r="BJ62" i="3"/>
  <c r="BK61" i="3"/>
  <c r="BK48" i="3"/>
  <c r="Y8" i="3"/>
  <c r="BN26" i="3"/>
  <c r="BO20" i="3"/>
  <c r="BM64" i="3"/>
  <c r="AT23" i="5" s="1"/>
  <c r="AT24" i="5" s="1"/>
  <c r="BM45" i="3"/>
  <c r="BM44" i="3"/>
  <c r="BM42" i="3"/>
  <c r="BM40" i="3"/>
  <c r="BM38" i="3"/>
  <c r="BM36" i="3"/>
  <c r="BM43" i="3"/>
  <c r="BM41" i="3"/>
  <c r="BM39" i="3"/>
  <c r="BM37" i="3"/>
  <c r="BL47" i="3"/>
  <c r="AS17" i="5" s="1"/>
  <c r="BN87" i="3"/>
  <c r="BO71" i="3"/>
  <c r="AA7" i="3"/>
  <c r="Z9" i="3"/>
  <c r="Z6" i="3"/>
  <c r="Y48" i="1"/>
  <c r="Y60" i="1"/>
  <c r="AF60" i="1" s="1"/>
  <c r="W59" i="2"/>
  <c r="Y26" i="1"/>
  <c r="Y52" i="1"/>
  <c r="AF52" i="1" s="1"/>
  <c r="Y59" i="1"/>
  <c r="AF59" i="1" s="1"/>
  <c r="Y28" i="1"/>
  <c r="Y53" i="1"/>
  <c r="AF53" i="1" s="1"/>
  <c r="Y54" i="1"/>
  <c r="AF54" i="1" s="1"/>
  <c r="Y49" i="1"/>
  <c r="Y63" i="1"/>
  <c r="Y55" i="1"/>
  <c r="AF55" i="1" s="1"/>
  <c r="Y57" i="1"/>
  <c r="AF57" i="1" s="1"/>
  <c r="Z26" i="1"/>
  <c r="Y58" i="1"/>
  <c r="AF58" i="1" s="1"/>
  <c r="Y56" i="1"/>
  <c r="AF56" i="1" s="1"/>
  <c r="Y51" i="1"/>
  <c r="Y50" i="1"/>
  <c r="W38" i="2"/>
  <c r="Y43" i="1" s="1"/>
  <c r="Y61" i="1"/>
  <c r="Y47" i="1"/>
  <c r="BP52" i="1"/>
  <c r="AV47" i="2"/>
  <c r="BO59" i="1"/>
  <c r="AU54" i="2"/>
  <c r="BO54" i="1"/>
  <c r="AU49" i="2"/>
  <c r="BO47" i="1"/>
  <c r="AU42" i="2"/>
  <c r="BO61" i="1"/>
  <c r="AU56" i="2"/>
  <c r="BP56" i="1"/>
  <c r="AV51" i="2"/>
  <c r="BO55" i="1"/>
  <c r="AU50" i="2"/>
  <c r="BO60" i="1"/>
  <c r="AU55" i="2"/>
  <c r="BO50" i="1"/>
  <c r="AU45" i="2"/>
  <c r="BO58" i="1"/>
  <c r="AU53" i="2"/>
  <c r="BO57" i="1"/>
  <c r="AU52" i="2"/>
  <c r="BO53" i="1"/>
  <c r="AU48" i="2"/>
  <c r="BP48" i="1"/>
  <c r="AV43" i="2"/>
  <c r="BO51" i="1"/>
  <c r="AU46" i="2"/>
  <c r="BO49" i="1"/>
  <c r="AU44" i="2"/>
  <c r="AT58" i="2"/>
  <c r="W7" i="2"/>
  <c r="V6" i="2"/>
  <c r="V9" i="2"/>
  <c r="U8" i="2"/>
  <c r="AP34" i="5" l="1"/>
  <c r="AQ27" i="5"/>
  <c r="AQ33" i="5"/>
  <c r="AQ34" i="5" s="1"/>
  <c r="AS20" i="5"/>
  <c r="AS21" i="5" s="1"/>
  <c r="AS18" i="5"/>
  <c r="Y8" i="5"/>
  <c r="Z9" i="5"/>
  <c r="Z6" i="5"/>
  <c r="AA7" i="5"/>
  <c r="BJ107" i="3"/>
  <c r="BJ108" i="3" s="1"/>
  <c r="BJ69" i="3"/>
  <c r="BK68" i="3"/>
  <c r="AR26" i="5" s="1"/>
  <c r="BK62" i="3"/>
  <c r="BL61" i="3"/>
  <c r="BL48" i="3"/>
  <c r="Z8" i="3"/>
  <c r="AA9" i="3"/>
  <c r="AA6" i="3"/>
  <c r="AB7" i="3"/>
  <c r="BM47" i="3"/>
  <c r="AT17" i="5" s="1"/>
  <c r="BO26" i="3"/>
  <c r="BP20" i="3"/>
  <c r="BO87" i="3"/>
  <c r="BP71" i="3"/>
  <c r="BN44" i="3"/>
  <c r="BN42" i="3"/>
  <c r="BN40" i="3"/>
  <c r="BN38" i="3"/>
  <c r="BN36" i="3"/>
  <c r="BN64" i="3"/>
  <c r="AU23" i="5" s="1"/>
  <c r="AU24" i="5" s="1"/>
  <c r="BN43" i="3"/>
  <c r="BN41" i="3"/>
  <c r="BN39" i="3"/>
  <c r="BN37" i="3"/>
  <c r="BN45" i="3"/>
  <c r="AI56" i="1"/>
  <c r="AJ56" i="1"/>
  <c r="AL56" i="1" s="1"/>
  <c r="AJ52" i="1"/>
  <c r="AL52" i="1" s="1"/>
  <c r="AI52" i="1"/>
  <c r="AJ58" i="1"/>
  <c r="AL58" i="1" s="1"/>
  <c r="AI58" i="1"/>
  <c r="AJ54" i="1"/>
  <c r="AL54" i="1" s="1"/>
  <c r="AI54" i="1"/>
  <c r="AJ57" i="1"/>
  <c r="AL57" i="1" s="1"/>
  <c r="AI57" i="1"/>
  <c r="AJ55" i="1"/>
  <c r="AL55" i="1" s="1"/>
  <c r="AI55" i="1"/>
  <c r="AI53" i="1"/>
  <c r="AJ53" i="1"/>
  <c r="AL53" i="1" s="1"/>
  <c r="AI59" i="1"/>
  <c r="AJ59" i="1"/>
  <c r="AL59" i="1" s="1"/>
  <c r="BP49" i="1"/>
  <c r="AV44" i="2"/>
  <c r="BQ48" i="1"/>
  <c r="AW43" i="2"/>
  <c r="BP57" i="1"/>
  <c r="AV52" i="2"/>
  <c r="BP50" i="1"/>
  <c r="AV45" i="2"/>
  <c r="BP55" i="1"/>
  <c r="AV50" i="2"/>
  <c r="BP61" i="1"/>
  <c r="AV56" i="2"/>
  <c r="BP54" i="1"/>
  <c r="AV49" i="2"/>
  <c r="BQ52" i="1"/>
  <c r="AW47" i="2"/>
  <c r="BP51" i="1"/>
  <c r="AV46" i="2"/>
  <c r="BP53" i="1"/>
  <c r="AV48" i="2"/>
  <c r="BP58" i="1"/>
  <c r="AV53" i="2"/>
  <c r="BP60" i="1"/>
  <c r="AV55" i="2"/>
  <c r="BQ56" i="1"/>
  <c r="AW51" i="2"/>
  <c r="BP47" i="1"/>
  <c r="AV42" i="2"/>
  <c r="BP59" i="1"/>
  <c r="AV54" i="2"/>
  <c r="AU58" i="2"/>
  <c r="W6" i="2"/>
  <c r="W9" i="2"/>
  <c r="X7" i="2"/>
  <c r="V8" i="2"/>
  <c r="AT20" i="5" l="1"/>
  <c r="AT18" i="5"/>
  <c r="AR27" i="5"/>
  <c r="AR33" i="5"/>
  <c r="AR34" i="5" s="1"/>
  <c r="AB7" i="5"/>
  <c r="AA6" i="5"/>
  <c r="AA9" i="5"/>
  <c r="Z8" i="5"/>
  <c r="BK107" i="3"/>
  <c r="BK108" i="3" s="1"/>
  <c r="BK69" i="3"/>
  <c r="BL68" i="3"/>
  <c r="AS26" i="5" s="1"/>
  <c r="BL62" i="3"/>
  <c r="BM61" i="3"/>
  <c r="BM48" i="3"/>
  <c r="AU7" i="3"/>
  <c r="AB6" i="3"/>
  <c r="AE7" i="3"/>
  <c r="AB9" i="3"/>
  <c r="AB8" i="3" s="1"/>
  <c r="BP26" i="3"/>
  <c r="BQ20" i="3"/>
  <c r="BP87" i="3"/>
  <c r="BQ71" i="3"/>
  <c r="BN47" i="3"/>
  <c r="AU17" i="5" s="1"/>
  <c r="BO64" i="3"/>
  <c r="AV23" i="5" s="1"/>
  <c r="AV24" i="5" s="1"/>
  <c r="BO45" i="3"/>
  <c r="BO43" i="3"/>
  <c r="BO41" i="3"/>
  <c r="BO39" i="3"/>
  <c r="BO37" i="3"/>
  <c r="BO44" i="3"/>
  <c r="BO36" i="3"/>
  <c r="BO42" i="3"/>
  <c r="BO40" i="3"/>
  <c r="BO38" i="3"/>
  <c r="AA8" i="3"/>
  <c r="BQ47" i="1"/>
  <c r="AW42" i="2"/>
  <c r="BQ60" i="1"/>
  <c r="AW55" i="2"/>
  <c r="BQ53" i="1"/>
  <c r="AW48" i="2"/>
  <c r="BR52" i="1"/>
  <c r="AX47" i="2"/>
  <c r="BQ61" i="1"/>
  <c r="AW56" i="2"/>
  <c r="BQ50" i="1"/>
  <c r="AW45" i="2"/>
  <c r="BR48" i="1"/>
  <c r="AX43" i="2"/>
  <c r="BQ59" i="1"/>
  <c r="AW54" i="2"/>
  <c r="BR56" i="1"/>
  <c r="AX51" i="2"/>
  <c r="BQ58" i="1"/>
  <c r="AW53" i="2"/>
  <c r="BQ51" i="1"/>
  <c r="AW46" i="2"/>
  <c r="BQ54" i="1"/>
  <c r="AW49" i="2"/>
  <c r="BQ55" i="1"/>
  <c r="AW50" i="2"/>
  <c r="BQ57" i="1"/>
  <c r="AW52" i="2"/>
  <c r="BQ49" i="1"/>
  <c r="AW44" i="2"/>
  <c r="AV58" i="2"/>
  <c r="X6" i="2"/>
  <c r="X9" i="2"/>
  <c r="Y7" i="2"/>
  <c r="W8" i="2"/>
  <c r="BO6" i="5" l="1"/>
  <c r="BO9" i="5"/>
  <c r="BO8" i="5" s="1"/>
  <c r="AT21" i="5"/>
  <c r="AU18" i="5"/>
  <c r="AU20" i="5"/>
  <c r="AU21" i="5" s="1"/>
  <c r="AS27" i="5"/>
  <c r="AS33" i="5"/>
  <c r="AS34" i="5" s="1"/>
  <c r="AA8" i="5"/>
  <c r="AB9" i="5"/>
  <c r="AB8" i="5" s="1"/>
  <c r="AC7" i="5"/>
  <c r="AB6" i="5"/>
  <c r="BN9" i="5"/>
  <c r="BN6" i="5"/>
  <c r="BL107" i="3"/>
  <c r="BL108" i="3" s="1"/>
  <c r="BL69" i="3"/>
  <c r="BM68" i="3"/>
  <c r="AT26" i="5" s="1"/>
  <c r="BM62" i="3"/>
  <c r="BN61" i="3"/>
  <c r="BN48" i="3"/>
  <c r="AE6" i="3"/>
  <c r="BO47" i="3"/>
  <c r="AV17" i="5" s="1"/>
  <c r="BR20" i="3"/>
  <c r="BQ26" i="3"/>
  <c r="BQ87" i="3"/>
  <c r="BR71" i="3"/>
  <c r="BP64" i="3"/>
  <c r="AW23" i="5" s="1"/>
  <c r="AW24" i="5" s="1"/>
  <c r="BP43" i="3"/>
  <c r="BP41" i="3"/>
  <c r="BP39" i="3"/>
  <c r="BP37" i="3"/>
  <c r="BP45" i="3"/>
  <c r="BP44" i="3"/>
  <c r="BP42" i="3"/>
  <c r="BP40" i="3"/>
  <c r="BP38" i="3"/>
  <c r="BP36" i="3"/>
  <c r="AU9" i="3"/>
  <c r="AU6" i="3"/>
  <c r="AV7" i="3"/>
  <c r="BR57" i="1"/>
  <c r="AX52" i="2"/>
  <c r="BR54" i="1"/>
  <c r="AX49" i="2"/>
  <c r="BR58" i="1"/>
  <c r="AX53" i="2"/>
  <c r="BR59" i="1"/>
  <c r="AX54" i="2"/>
  <c r="BR50" i="1"/>
  <c r="AX45" i="2"/>
  <c r="BS52" i="1"/>
  <c r="AY47" i="2"/>
  <c r="BR60" i="1"/>
  <c r="AX55" i="2"/>
  <c r="BR49" i="1"/>
  <c r="AX44" i="2"/>
  <c r="BR55" i="1"/>
  <c r="AX50" i="2"/>
  <c r="BR51" i="1"/>
  <c r="AX46" i="2"/>
  <c r="BS56" i="1"/>
  <c r="AY51" i="2"/>
  <c r="BS48" i="1"/>
  <c r="AY43" i="2"/>
  <c r="BR61" i="1"/>
  <c r="AX56" i="2"/>
  <c r="BR53" i="1"/>
  <c r="AX48" i="2"/>
  <c r="BR47" i="1"/>
  <c r="AX42" i="2"/>
  <c r="X8" i="2"/>
  <c r="AW58" i="2"/>
  <c r="Y9" i="2"/>
  <c r="Z7" i="2"/>
  <c r="Y6" i="2"/>
  <c r="BP9" i="5" l="1"/>
  <c r="BP6" i="5"/>
  <c r="BP8" i="5" s="1"/>
  <c r="AV18" i="5"/>
  <c r="AV20" i="5"/>
  <c r="AV21" i="5" s="1"/>
  <c r="AT27" i="5"/>
  <c r="AT33" i="5"/>
  <c r="AT34" i="5" s="1"/>
  <c r="BN8" i="5"/>
  <c r="AC6" i="5"/>
  <c r="AC9" i="5"/>
  <c r="AD7" i="5"/>
  <c r="BM107" i="3"/>
  <c r="BM108" i="3" s="1"/>
  <c r="BM69" i="3"/>
  <c r="BN68" i="3"/>
  <c r="AU26" i="5" s="1"/>
  <c r="BN62" i="3"/>
  <c r="BO61" i="3"/>
  <c r="BO48" i="3"/>
  <c r="BP47" i="3"/>
  <c r="AW17" i="5" s="1"/>
  <c r="AV6" i="3"/>
  <c r="AW7" i="3"/>
  <c r="AV9" i="3"/>
  <c r="BR87" i="3"/>
  <c r="BS71" i="3"/>
  <c r="BQ64" i="3"/>
  <c r="AX23" i="5" s="1"/>
  <c r="AX24" i="5" s="1"/>
  <c r="BQ45" i="3"/>
  <c r="BQ44" i="3"/>
  <c r="BQ42" i="3"/>
  <c r="BQ40" i="3"/>
  <c r="BQ38" i="3"/>
  <c r="BQ36" i="3"/>
  <c r="BQ41" i="3"/>
  <c r="BQ43" i="3"/>
  <c r="BQ39" i="3"/>
  <c r="BQ37" i="3"/>
  <c r="AU8" i="3"/>
  <c r="BR26" i="3"/>
  <c r="BS20" i="3"/>
  <c r="BS53" i="1"/>
  <c r="AY48" i="2"/>
  <c r="BT48" i="1"/>
  <c r="AZ43" i="2"/>
  <c r="BS51" i="1"/>
  <c r="AY46" i="2"/>
  <c r="BS49" i="1"/>
  <c r="AY44" i="2"/>
  <c r="BT52" i="1"/>
  <c r="AZ47" i="2"/>
  <c r="BS59" i="1"/>
  <c r="AY54" i="2"/>
  <c r="BS54" i="1"/>
  <c r="AY49" i="2"/>
  <c r="BS47" i="1"/>
  <c r="AY42" i="2"/>
  <c r="BS61" i="1"/>
  <c r="AY56" i="2"/>
  <c r="BT56" i="1"/>
  <c r="AZ51" i="2"/>
  <c r="BS55" i="1"/>
  <c r="AY50" i="2"/>
  <c r="BS60" i="1"/>
  <c r="AY55" i="2"/>
  <c r="BS50" i="1"/>
  <c r="AY45" i="2"/>
  <c r="BS58" i="1"/>
  <c r="AY53" i="2"/>
  <c r="BS57" i="1"/>
  <c r="AY52" i="2"/>
  <c r="AX58" i="2"/>
  <c r="AA7" i="2"/>
  <c r="AC7" i="2" s="1"/>
  <c r="Z6" i="2"/>
  <c r="Z9" i="2"/>
  <c r="Y8" i="2"/>
  <c r="AW20" i="5" l="1"/>
  <c r="AW21" i="5" s="1"/>
  <c r="AW18" i="5"/>
  <c r="AU27" i="5"/>
  <c r="AU33" i="5"/>
  <c r="AU34" i="5" s="1"/>
  <c r="AE7" i="5"/>
  <c r="AD9" i="5"/>
  <c r="AD6" i="5"/>
  <c r="AC8" i="5"/>
  <c r="BN107" i="3"/>
  <c r="BN108" i="3" s="1"/>
  <c r="BN69" i="3"/>
  <c r="BO68" i="3"/>
  <c r="AV26" i="5" s="1"/>
  <c r="BO62" i="3"/>
  <c r="BP61" i="3"/>
  <c r="BP48" i="3"/>
  <c r="AV8" i="3"/>
  <c r="BR44" i="3"/>
  <c r="BR42" i="3"/>
  <c r="BR40" i="3"/>
  <c r="BR38" i="3"/>
  <c r="BR36" i="3"/>
  <c r="BR64" i="3"/>
  <c r="AY23" i="5" s="1"/>
  <c r="BR45" i="3"/>
  <c r="BR43" i="3"/>
  <c r="BR41" i="3"/>
  <c r="BR39" i="3"/>
  <c r="BR37" i="3"/>
  <c r="BS87" i="3"/>
  <c r="BT71" i="3"/>
  <c r="AX7" i="3"/>
  <c r="AW9" i="3"/>
  <c r="AW8" i="3" s="1"/>
  <c r="AW6" i="3"/>
  <c r="BQ47" i="3"/>
  <c r="AX17" i="5" s="1"/>
  <c r="BS26" i="3"/>
  <c r="BT20" i="3"/>
  <c r="Z8" i="2"/>
  <c r="BT58" i="1"/>
  <c r="AZ53" i="2"/>
  <c r="BT60" i="1"/>
  <c r="AZ55" i="2"/>
  <c r="BU56" i="1"/>
  <c r="BA51" i="2"/>
  <c r="BT47" i="1"/>
  <c r="AZ42" i="2"/>
  <c r="BT59" i="1"/>
  <c r="AZ54" i="2"/>
  <c r="BT49" i="1"/>
  <c r="AZ44" i="2"/>
  <c r="BU48" i="1"/>
  <c r="BA43" i="2"/>
  <c r="BT57" i="1"/>
  <c r="AZ52" i="2"/>
  <c r="BT50" i="1"/>
  <c r="AZ45" i="2"/>
  <c r="BT55" i="1"/>
  <c r="AZ50" i="2"/>
  <c r="BT61" i="1"/>
  <c r="AZ56" i="2"/>
  <c r="BT54" i="1"/>
  <c r="AZ49" i="2"/>
  <c r="BU52" i="1"/>
  <c r="BA47" i="2"/>
  <c r="BT51" i="1"/>
  <c r="AZ46" i="2"/>
  <c r="BT53" i="1"/>
  <c r="AZ48" i="2"/>
  <c r="AC6" i="2"/>
  <c r="AC9" i="2"/>
  <c r="AD7" i="2"/>
  <c r="AA6" i="2"/>
  <c r="AA9" i="2"/>
  <c r="AY58" i="2"/>
  <c r="AY24" i="5" l="1"/>
  <c r="BP24" i="5" s="1"/>
  <c r="BP23" i="5"/>
  <c r="AV27" i="5"/>
  <c r="AV33" i="5"/>
  <c r="AV34" i="5" s="1"/>
  <c r="AX20" i="5"/>
  <c r="AX21" i="5" s="1"/>
  <c r="AX18" i="5"/>
  <c r="AD8" i="5"/>
  <c r="AF7" i="5"/>
  <c r="AE9" i="5"/>
  <c r="AE6" i="5"/>
  <c r="BO107" i="3"/>
  <c r="BO108" i="3" s="1"/>
  <c r="BO69" i="3"/>
  <c r="BP68" i="3"/>
  <c r="AW26" i="5" s="1"/>
  <c r="BP62" i="3"/>
  <c r="BQ61" i="3"/>
  <c r="BQ48" i="3"/>
  <c r="BU20" i="3"/>
  <c r="BT26" i="3"/>
  <c r="BS64" i="3"/>
  <c r="AZ23" i="5" s="1"/>
  <c r="BS45" i="3"/>
  <c r="BS43" i="3"/>
  <c r="BS41" i="3"/>
  <c r="BS39" i="3"/>
  <c r="BS37" i="3"/>
  <c r="BS42" i="3"/>
  <c r="BS40" i="3"/>
  <c r="BS36" i="3"/>
  <c r="BS38" i="3"/>
  <c r="BS44" i="3"/>
  <c r="AY7" i="3"/>
  <c r="AX9" i="3"/>
  <c r="AX6" i="3"/>
  <c r="BU71" i="3"/>
  <c r="BT87" i="3"/>
  <c r="BR47" i="3"/>
  <c r="AY17" i="5" s="1"/>
  <c r="BP17" i="5" s="1"/>
  <c r="BP18" i="5" s="1"/>
  <c r="AC8" i="2"/>
  <c r="BU51" i="1"/>
  <c r="BA46" i="2"/>
  <c r="BU54" i="1"/>
  <c r="BA49" i="2"/>
  <c r="BU55" i="1"/>
  <c r="BA50" i="2"/>
  <c r="BU57" i="1"/>
  <c r="BA52" i="2"/>
  <c r="BU49" i="1"/>
  <c r="BA44" i="2"/>
  <c r="BU47" i="1"/>
  <c r="BA42" i="2"/>
  <c r="BU60" i="1"/>
  <c r="BA55" i="2"/>
  <c r="BU53" i="1"/>
  <c r="BA48" i="2"/>
  <c r="BV52" i="1"/>
  <c r="BB47" i="2"/>
  <c r="BU61" i="1"/>
  <c r="BA56" i="2"/>
  <c r="BU50" i="1"/>
  <c r="BA45" i="2"/>
  <c r="BV48" i="1"/>
  <c r="BB43" i="2"/>
  <c r="BU59" i="1"/>
  <c r="BA54" i="2"/>
  <c r="BV56" i="1"/>
  <c r="BB51" i="2"/>
  <c r="BU58" i="1"/>
  <c r="BA53" i="2"/>
  <c r="AD9" i="2"/>
  <c r="AE7" i="2"/>
  <c r="AD6" i="2"/>
  <c r="AA8" i="2"/>
  <c r="AZ58" i="2"/>
  <c r="AZ24" i="5" l="1"/>
  <c r="AW27" i="5"/>
  <c r="AW33" i="5"/>
  <c r="AW34" i="5" s="1"/>
  <c r="AY18" i="5"/>
  <c r="AY20" i="5"/>
  <c r="AE8" i="5"/>
  <c r="AF9" i="5"/>
  <c r="AF6" i="5"/>
  <c r="AG7" i="5"/>
  <c r="BP107" i="3"/>
  <c r="BP108" i="3" s="1"/>
  <c r="BP69" i="3"/>
  <c r="BQ68" i="3"/>
  <c r="AX26" i="5" s="1"/>
  <c r="BQ62" i="3"/>
  <c r="BR61" i="3"/>
  <c r="BR48" i="3"/>
  <c r="AX8" i="3"/>
  <c r="BS47" i="3"/>
  <c r="AZ17" i="5" s="1"/>
  <c r="AY9" i="3"/>
  <c r="AY6" i="3"/>
  <c r="AZ7" i="3"/>
  <c r="BU87" i="3"/>
  <c r="BV71" i="3"/>
  <c r="BT64" i="3"/>
  <c r="BA23" i="5" s="1"/>
  <c r="BA24" i="5" s="1"/>
  <c r="BT45" i="3"/>
  <c r="BT43" i="3"/>
  <c r="BT41" i="3"/>
  <c r="BT39" i="3"/>
  <c r="BT37" i="3"/>
  <c r="BT44" i="3"/>
  <c r="BT42" i="3"/>
  <c r="BT40" i="3"/>
  <c r="BT38" i="3"/>
  <c r="BT36" i="3"/>
  <c r="BU26" i="3"/>
  <c r="BV20" i="3"/>
  <c r="AD8" i="2"/>
  <c r="BW56" i="1"/>
  <c r="BC51" i="2"/>
  <c r="BW48" i="1"/>
  <c r="BC43" i="2"/>
  <c r="BV61" i="1"/>
  <c r="BB56" i="2"/>
  <c r="BV53" i="1"/>
  <c r="BB48" i="2"/>
  <c r="BV47" i="1"/>
  <c r="BB42" i="2"/>
  <c r="BV57" i="1"/>
  <c r="BB52" i="2"/>
  <c r="BV54" i="1"/>
  <c r="BB49" i="2"/>
  <c r="BV58" i="1"/>
  <c r="BB53" i="2"/>
  <c r="BV59" i="1"/>
  <c r="BB54" i="2"/>
  <c r="BV50" i="1"/>
  <c r="BB45" i="2"/>
  <c r="BW52" i="1"/>
  <c r="BC47" i="2"/>
  <c r="BV60" i="1"/>
  <c r="BB55" i="2"/>
  <c r="BV49" i="1"/>
  <c r="BB44" i="2"/>
  <c r="BV55" i="1"/>
  <c r="BB50" i="2"/>
  <c r="BV51" i="1"/>
  <c r="BB46" i="2"/>
  <c r="AE9" i="2"/>
  <c r="AF7" i="2"/>
  <c r="AE6" i="2"/>
  <c r="BA58" i="2"/>
  <c r="AY21" i="5" l="1"/>
  <c r="BP20" i="5"/>
  <c r="BP21" i="5" s="1"/>
  <c r="AX27" i="5"/>
  <c r="AX33" i="5"/>
  <c r="AX34" i="5" s="1"/>
  <c r="AZ18" i="5"/>
  <c r="AZ20" i="5"/>
  <c r="AF8" i="5"/>
  <c r="AG6" i="5"/>
  <c r="AG9" i="5"/>
  <c r="AH7" i="5"/>
  <c r="BQ107" i="3"/>
  <c r="BQ108" i="3" s="1"/>
  <c r="BQ69" i="3"/>
  <c r="BR68" i="3"/>
  <c r="AY26" i="5" s="1"/>
  <c r="BP26" i="5" s="1"/>
  <c r="BP27" i="5" s="1"/>
  <c r="BR62" i="3"/>
  <c r="BS61" i="3"/>
  <c r="BS48" i="3"/>
  <c r="BV26" i="3"/>
  <c r="BW20" i="3"/>
  <c r="BU64" i="3"/>
  <c r="BB23" i="5" s="1"/>
  <c r="BB24" i="5" s="1"/>
  <c r="BU45" i="3"/>
  <c r="BU44" i="3"/>
  <c r="BU42" i="3"/>
  <c r="BU40" i="3"/>
  <c r="BU38" i="3"/>
  <c r="BU36" i="3"/>
  <c r="BU39" i="3"/>
  <c r="BU37" i="3"/>
  <c r="BU43" i="3"/>
  <c r="BU41" i="3"/>
  <c r="BT47" i="3"/>
  <c r="BA17" i="5" s="1"/>
  <c r="BV87" i="3"/>
  <c r="BW71" i="3"/>
  <c r="AY8" i="3"/>
  <c r="AZ6" i="3"/>
  <c r="BA7" i="3"/>
  <c r="AZ9" i="3"/>
  <c r="BW51" i="1"/>
  <c r="BC46" i="2"/>
  <c r="BW49" i="1"/>
  <c r="BC44" i="2"/>
  <c r="BX52" i="1"/>
  <c r="BD47" i="2"/>
  <c r="BW59" i="1"/>
  <c r="BC54" i="2"/>
  <c r="BW54" i="1"/>
  <c r="BC49" i="2"/>
  <c r="BW47" i="1"/>
  <c r="BC42" i="2"/>
  <c r="BW61" i="1"/>
  <c r="BC56" i="2"/>
  <c r="BX56" i="1"/>
  <c r="BD51" i="2"/>
  <c r="AE8" i="2"/>
  <c r="BW55" i="1"/>
  <c r="BC50" i="2"/>
  <c r="BW60" i="1"/>
  <c r="BC55" i="2"/>
  <c r="BW50" i="1"/>
  <c r="BC45" i="2"/>
  <c r="BW58" i="1"/>
  <c r="BC53" i="2"/>
  <c r="BW57" i="1"/>
  <c r="BC52" i="2"/>
  <c r="BW53" i="1"/>
  <c r="BC48" i="2"/>
  <c r="BX48" i="1"/>
  <c r="BD43" i="2"/>
  <c r="AF9" i="2"/>
  <c r="AF6" i="2"/>
  <c r="AG7" i="2"/>
  <c r="BB58" i="2"/>
  <c r="AZ21" i="5" l="1"/>
  <c r="BA20" i="5"/>
  <c r="BA21" i="5" s="1"/>
  <c r="BA18" i="5"/>
  <c r="AY27" i="5"/>
  <c r="AY33" i="5"/>
  <c r="AI7" i="5"/>
  <c r="AH6" i="5"/>
  <c r="AH9" i="5"/>
  <c r="AG8" i="5"/>
  <c r="BR107" i="3"/>
  <c r="BR108" i="3" s="1"/>
  <c r="BR69" i="3"/>
  <c r="BS68" i="3"/>
  <c r="AZ26" i="5" s="1"/>
  <c r="BS62" i="3"/>
  <c r="BT61" i="3"/>
  <c r="BT48" i="3"/>
  <c r="BU47" i="3"/>
  <c r="BB17" i="5" s="1"/>
  <c r="BW26" i="3"/>
  <c r="BX20" i="3"/>
  <c r="AZ8" i="3"/>
  <c r="BB7" i="3"/>
  <c r="BA9" i="3"/>
  <c r="BA6" i="3"/>
  <c r="BW87" i="3"/>
  <c r="BX71" i="3"/>
  <c r="BV64" i="3"/>
  <c r="BC23" i="5" s="1"/>
  <c r="BC24" i="5" s="1"/>
  <c r="BV44" i="3"/>
  <c r="BV42" i="3"/>
  <c r="BV40" i="3"/>
  <c r="BV38" i="3"/>
  <c r="BV36" i="3"/>
  <c r="BV43" i="3"/>
  <c r="BV41" i="3"/>
  <c r="BV39" i="3"/>
  <c r="BV37" i="3"/>
  <c r="BV45" i="3"/>
  <c r="BX53" i="1"/>
  <c r="BD48" i="2"/>
  <c r="BX58" i="1"/>
  <c r="BD53" i="2"/>
  <c r="BX60" i="1"/>
  <c r="BD55" i="2"/>
  <c r="BY56" i="1"/>
  <c r="BE51" i="2"/>
  <c r="BX47" i="1"/>
  <c r="BD42" i="2"/>
  <c r="BX59" i="1"/>
  <c r="BD54" i="2"/>
  <c r="BX49" i="1"/>
  <c r="BD44" i="2"/>
  <c r="BY48" i="1"/>
  <c r="BE43" i="2"/>
  <c r="BX57" i="1"/>
  <c r="BD52" i="2"/>
  <c r="BX50" i="1"/>
  <c r="BD45" i="2"/>
  <c r="BX55" i="1"/>
  <c r="BD50" i="2"/>
  <c r="BX61" i="1"/>
  <c r="BD56" i="2"/>
  <c r="BX54" i="1"/>
  <c r="BD49" i="2"/>
  <c r="BY52" i="1"/>
  <c r="BE47" i="2"/>
  <c r="BX51" i="1"/>
  <c r="BD46" i="2"/>
  <c r="AG9" i="2"/>
  <c r="AH7" i="2"/>
  <c r="AG6" i="2"/>
  <c r="AF8" i="2"/>
  <c r="BC58" i="2"/>
  <c r="AY34" i="5" l="1"/>
  <c r="BP33" i="5"/>
  <c r="BP34" i="5" s="1"/>
  <c r="BB20" i="5"/>
  <c r="BB21" i="5" s="1"/>
  <c r="BB18" i="5"/>
  <c r="AZ33" i="5"/>
  <c r="AZ27" i="5"/>
  <c r="AJ7" i="5"/>
  <c r="AI9" i="5"/>
  <c r="AI6" i="5"/>
  <c r="AH8" i="5"/>
  <c r="BS107" i="3"/>
  <c r="BS108" i="3" s="1"/>
  <c r="BS69" i="3"/>
  <c r="BT68" i="3"/>
  <c r="BA26" i="5" s="1"/>
  <c r="BT62" i="3"/>
  <c r="BU61" i="3"/>
  <c r="BU48" i="3"/>
  <c r="BA8" i="3"/>
  <c r="BV47" i="3"/>
  <c r="BC17" i="5" s="1"/>
  <c r="BX26" i="3"/>
  <c r="BY20" i="3"/>
  <c r="BW64" i="3"/>
  <c r="BD23" i="5" s="1"/>
  <c r="BD24" i="5" s="1"/>
  <c r="BW45" i="3"/>
  <c r="BW43" i="3"/>
  <c r="BW41" i="3"/>
  <c r="BW39" i="3"/>
  <c r="BW37" i="3"/>
  <c r="BW40" i="3"/>
  <c r="BW42" i="3"/>
  <c r="BW38" i="3"/>
  <c r="BW44" i="3"/>
  <c r="BW36" i="3"/>
  <c r="BX87" i="3"/>
  <c r="BY71" i="3"/>
  <c r="BC7" i="3"/>
  <c r="BB9" i="3"/>
  <c r="BB6" i="3"/>
  <c r="AG8" i="2"/>
  <c r="BZ52" i="1"/>
  <c r="BF47" i="2"/>
  <c r="BY61" i="1"/>
  <c r="BE56" i="2"/>
  <c r="BY50" i="1"/>
  <c r="BE45" i="2"/>
  <c r="BZ48" i="1"/>
  <c r="BF43" i="2"/>
  <c r="BY59" i="1"/>
  <c r="BE54" i="2"/>
  <c r="BZ56" i="1"/>
  <c r="BF51" i="2"/>
  <c r="BY58" i="1"/>
  <c r="BE53" i="2"/>
  <c r="BY51" i="1"/>
  <c r="BE46" i="2"/>
  <c r="BY54" i="1"/>
  <c r="BE49" i="2"/>
  <c r="BY55" i="1"/>
  <c r="BE50" i="2"/>
  <c r="BY57" i="1"/>
  <c r="BE52" i="2"/>
  <c r="BY49" i="1"/>
  <c r="BE44" i="2"/>
  <c r="BY47" i="1"/>
  <c r="BE42" i="2"/>
  <c r="BY60" i="1"/>
  <c r="BE55" i="2"/>
  <c r="BY53" i="1"/>
  <c r="BE48" i="2"/>
  <c r="AH9" i="2"/>
  <c r="AI7" i="2"/>
  <c r="AH6" i="2"/>
  <c r="BD58" i="2"/>
  <c r="AZ34" i="5" l="1"/>
  <c r="BC18" i="5"/>
  <c r="BC20" i="5"/>
  <c r="BC21" i="5" s="1"/>
  <c r="BA27" i="5"/>
  <c r="BA33" i="5"/>
  <c r="BA34" i="5" s="1"/>
  <c r="AI8" i="5"/>
  <c r="AJ9" i="5"/>
  <c r="AJ6" i="5"/>
  <c r="AK7" i="5"/>
  <c r="BT107" i="3"/>
  <c r="BT108" i="3" s="1"/>
  <c r="BT69" i="3"/>
  <c r="BU68" i="3"/>
  <c r="BB26" i="5" s="1"/>
  <c r="BU62" i="3"/>
  <c r="BV61" i="3"/>
  <c r="BV48" i="3"/>
  <c r="BB8" i="3"/>
  <c r="BY87" i="3"/>
  <c r="BZ71" i="3"/>
  <c r="BW47" i="3"/>
  <c r="BD17" i="5" s="1"/>
  <c r="BY26" i="3"/>
  <c r="BZ20" i="3"/>
  <c r="BC9" i="3"/>
  <c r="BC6" i="3"/>
  <c r="BD7" i="3"/>
  <c r="BX64" i="3"/>
  <c r="BE23" i="5" s="1"/>
  <c r="BX43" i="3"/>
  <c r="BX41" i="3"/>
  <c r="BX39" i="3"/>
  <c r="BX37" i="3"/>
  <c r="BX45" i="3"/>
  <c r="BX44" i="3"/>
  <c r="BX42" i="3"/>
  <c r="BX40" i="3"/>
  <c r="BX38" i="3"/>
  <c r="BX36" i="3"/>
  <c r="BZ60" i="1"/>
  <c r="BF55" i="2"/>
  <c r="BZ49" i="1"/>
  <c r="BF44" i="2"/>
  <c r="BZ55" i="1"/>
  <c r="BF50" i="2"/>
  <c r="BZ51" i="1"/>
  <c r="BF46" i="2"/>
  <c r="CA56" i="1"/>
  <c r="BG51" i="2"/>
  <c r="CA48" i="1"/>
  <c r="BG43" i="2"/>
  <c r="BZ61" i="1"/>
  <c r="BF56" i="2"/>
  <c r="BZ53" i="1"/>
  <c r="BF48" i="2"/>
  <c r="BZ47" i="1"/>
  <c r="BF42" i="2"/>
  <c r="BZ57" i="1"/>
  <c r="BF52" i="2"/>
  <c r="BZ54" i="1"/>
  <c r="BF49" i="2"/>
  <c r="BZ58" i="1"/>
  <c r="BF53" i="2"/>
  <c r="BZ59" i="1"/>
  <c r="BF54" i="2"/>
  <c r="BZ50" i="1"/>
  <c r="BF45" i="2"/>
  <c r="CA52" i="1"/>
  <c r="BG47" i="2"/>
  <c r="AI9" i="2"/>
  <c r="AJ7" i="2"/>
  <c r="AI6" i="2"/>
  <c r="AH8" i="2"/>
  <c r="BE58" i="2"/>
  <c r="BE24" i="5" l="1"/>
  <c r="BB27" i="5"/>
  <c r="BB33" i="5"/>
  <c r="BB34" i="5" s="1"/>
  <c r="BD18" i="5"/>
  <c r="BD20" i="5"/>
  <c r="AJ8" i="5"/>
  <c r="AK6" i="5"/>
  <c r="AL7" i="5"/>
  <c r="AK9" i="5"/>
  <c r="BU107" i="3"/>
  <c r="BU108" i="3" s="1"/>
  <c r="BU69" i="3"/>
  <c r="BV68" i="3"/>
  <c r="BC26" i="5" s="1"/>
  <c r="BV62" i="3"/>
  <c r="BW61" i="3"/>
  <c r="BW48" i="3"/>
  <c r="BC8" i="3"/>
  <c r="BX47" i="3"/>
  <c r="BE17" i="5" s="1"/>
  <c r="BD6" i="3"/>
  <c r="BE7" i="3"/>
  <c r="BD9" i="3"/>
  <c r="BY64" i="3"/>
  <c r="BF23" i="5" s="1"/>
  <c r="BF24" i="5" s="1"/>
  <c r="BY45" i="3"/>
  <c r="BY44" i="3"/>
  <c r="BY42" i="3"/>
  <c r="BY40" i="3"/>
  <c r="BY38" i="3"/>
  <c r="BY36" i="3"/>
  <c r="BY37" i="3"/>
  <c r="BY39" i="3"/>
  <c r="BY43" i="3"/>
  <c r="BY41" i="3"/>
  <c r="BZ87" i="3"/>
  <c r="CA71" i="3"/>
  <c r="BZ26" i="3"/>
  <c r="CA20" i="3"/>
  <c r="CA50" i="1"/>
  <c r="BG45" i="2"/>
  <c r="CA58" i="1"/>
  <c r="BG53" i="2"/>
  <c r="CA57" i="1"/>
  <c r="BG52" i="2"/>
  <c r="CA53" i="1"/>
  <c r="BG48" i="2"/>
  <c r="CB48" i="1"/>
  <c r="BH43" i="2"/>
  <c r="CA51" i="1"/>
  <c r="BG46" i="2"/>
  <c r="CA49" i="1"/>
  <c r="BG44" i="2"/>
  <c r="CB52" i="1"/>
  <c r="BH47" i="2"/>
  <c r="CA59" i="1"/>
  <c r="BG54" i="2"/>
  <c r="CA54" i="1"/>
  <c r="BG49" i="2"/>
  <c r="CA47" i="1"/>
  <c r="BG42" i="2"/>
  <c r="CA61" i="1"/>
  <c r="BG56" i="2"/>
  <c r="CB56" i="1"/>
  <c r="BH51" i="2"/>
  <c r="CA55" i="1"/>
  <c r="BG50" i="2"/>
  <c r="CA60" i="1"/>
  <c r="BG55" i="2"/>
  <c r="AJ9" i="2"/>
  <c r="AK7" i="2"/>
  <c r="AJ6" i="2"/>
  <c r="AI8" i="2"/>
  <c r="BF58" i="2"/>
  <c r="BD21" i="5" l="1"/>
  <c r="BE20" i="5"/>
  <c r="BE21" i="5" s="1"/>
  <c r="BE18" i="5"/>
  <c r="BC27" i="5"/>
  <c r="BC33" i="5"/>
  <c r="BC34" i="5" s="1"/>
  <c r="AK8" i="5"/>
  <c r="AM7" i="5"/>
  <c r="AL9" i="5"/>
  <c r="AL6" i="5"/>
  <c r="BV107" i="3"/>
  <c r="BV108" i="3" s="1"/>
  <c r="BV69" i="3"/>
  <c r="BW68" i="3"/>
  <c r="BD26" i="5" s="1"/>
  <c r="BW62" i="3"/>
  <c r="BX61" i="3"/>
  <c r="BX48" i="3"/>
  <c r="CA26" i="3"/>
  <c r="CB20" i="3"/>
  <c r="BY47" i="3"/>
  <c r="BF17" i="5" s="1"/>
  <c r="BD8" i="3"/>
  <c r="BF7" i="3"/>
  <c r="BE9" i="3"/>
  <c r="BE6" i="3"/>
  <c r="BZ44" i="3"/>
  <c r="BZ42" i="3"/>
  <c r="BZ40" i="3"/>
  <c r="BZ38" i="3"/>
  <c r="BZ36" i="3"/>
  <c r="BZ45" i="3"/>
  <c r="BZ43" i="3"/>
  <c r="BZ41" i="3"/>
  <c r="BZ39" i="3"/>
  <c r="BZ37" i="3"/>
  <c r="BZ64" i="3"/>
  <c r="BG23" i="5" s="1"/>
  <c r="BG24" i="5" s="1"/>
  <c r="CA87" i="3"/>
  <c r="CB71" i="3"/>
  <c r="CB55" i="1"/>
  <c r="BH50" i="2"/>
  <c r="CB61" i="1"/>
  <c r="BH56" i="2"/>
  <c r="CB54" i="1"/>
  <c r="BH49" i="2"/>
  <c r="CC52" i="1"/>
  <c r="BI47" i="2"/>
  <c r="CB51" i="1"/>
  <c r="BH46" i="2"/>
  <c r="CB53" i="1"/>
  <c r="BH48" i="2"/>
  <c r="CB58" i="1"/>
  <c r="BH53" i="2"/>
  <c r="CB60" i="1"/>
  <c r="BH55" i="2"/>
  <c r="CC56" i="1"/>
  <c r="BI51" i="2"/>
  <c r="CB47" i="1"/>
  <c r="BH42" i="2"/>
  <c r="CB59" i="1"/>
  <c r="BH54" i="2"/>
  <c r="CB49" i="1"/>
  <c r="BH44" i="2"/>
  <c r="CC48" i="1"/>
  <c r="BI43" i="2"/>
  <c r="CB57" i="1"/>
  <c r="BH52" i="2"/>
  <c r="CB50" i="1"/>
  <c r="BH45" i="2"/>
  <c r="AK9" i="2"/>
  <c r="AL7" i="2"/>
  <c r="AK6" i="2"/>
  <c r="AJ8" i="2"/>
  <c r="BG58" i="2"/>
  <c r="BD33" i="5" l="1"/>
  <c r="BD34" i="5" s="1"/>
  <c r="BD27" i="5"/>
  <c r="BF20" i="5"/>
  <c r="BF21" i="5" s="1"/>
  <c r="BF18" i="5"/>
  <c r="AL8" i="5"/>
  <c r="AN7" i="5"/>
  <c r="AM9" i="5"/>
  <c r="AM6" i="5"/>
  <c r="BW107" i="3"/>
  <c r="BW108" i="3" s="1"/>
  <c r="BW69" i="3"/>
  <c r="BX68" i="3"/>
  <c r="BE26" i="5" s="1"/>
  <c r="BX62" i="3"/>
  <c r="BY61" i="3"/>
  <c r="BY48" i="3"/>
  <c r="BE8" i="3"/>
  <c r="BZ47" i="3"/>
  <c r="BG17" i="5" s="1"/>
  <c r="CB26" i="3"/>
  <c r="CC20" i="3"/>
  <c r="CB87" i="3"/>
  <c r="CC71" i="3"/>
  <c r="BG7" i="3"/>
  <c r="BF9" i="3"/>
  <c r="BF6" i="3"/>
  <c r="CA64" i="3"/>
  <c r="BH23" i="5" s="1"/>
  <c r="BH24" i="5" s="1"/>
  <c r="CA45" i="3"/>
  <c r="CA43" i="3"/>
  <c r="CA41" i="3"/>
  <c r="CA39" i="3"/>
  <c r="CA37" i="3"/>
  <c r="CA38" i="3"/>
  <c r="CA44" i="3"/>
  <c r="CA36" i="3"/>
  <c r="CA42" i="3"/>
  <c r="CA40" i="3"/>
  <c r="AK8" i="2"/>
  <c r="CC57" i="1"/>
  <c r="BI52" i="2"/>
  <c r="CC49" i="1"/>
  <c r="BI44" i="2"/>
  <c r="CC47" i="1"/>
  <c r="BI42" i="2"/>
  <c r="CC60" i="1"/>
  <c r="BI55" i="2"/>
  <c r="CC53" i="1"/>
  <c r="BI48" i="2"/>
  <c r="CD52" i="1"/>
  <c r="BJ47" i="2"/>
  <c r="CC61" i="1"/>
  <c r="BI56" i="2"/>
  <c r="CC50" i="1"/>
  <c r="BI45" i="2"/>
  <c r="CD48" i="1"/>
  <c r="BJ43" i="2"/>
  <c r="CC59" i="1"/>
  <c r="BI54" i="2"/>
  <c r="CD56" i="1"/>
  <c r="BJ51" i="2"/>
  <c r="CC58" i="1"/>
  <c r="BI53" i="2"/>
  <c r="CC51" i="1"/>
  <c r="BI46" i="2"/>
  <c r="CC54" i="1"/>
  <c r="BI49" i="2"/>
  <c r="CC55" i="1"/>
  <c r="BI50" i="2"/>
  <c r="AL9" i="2"/>
  <c r="AM7" i="2"/>
  <c r="AL6" i="2"/>
  <c r="BH58" i="2"/>
  <c r="BG18" i="5" l="1"/>
  <c r="BG20" i="5"/>
  <c r="BG21" i="5" s="1"/>
  <c r="BE27" i="5"/>
  <c r="BE33" i="5"/>
  <c r="BE34" i="5" s="1"/>
  <c r="AM8" i="5"/>
  <c r="AN9" i="5"/>
  <c r="AO7" i="5"/>
  <c r="AN6" i="5"/>
  <c r="BX107" i="3"/>
  <c r="BX108" i="3" s="1"/>
  <c r="BX69" i="3"/>
  <c r="BY68" i="3"/>
  <c r="BF26" i="5" s="1"/>
  <c r="BY62" i="3"/>
  <c r="BZ61" i="3"/>
  <c r="BZ48" i="3"/>
  <c r="BF8" i="3"/>
  <c r="CC87" i="3"/>
  <c r="CD71" i="3"/>
  <c r="CD87" i="3" s="1"/>
  <c r="CC26" i="3"/>
  <c r="CD20" i="3"/>
  <c r="CD26" i="3" s="1"/>
  <c r="CA47" i="3"/>
  <c r="BH17" i="5" s="1"/>
  <c r="BG9" i="3"/>
  <c r="BG6" i="3"/>
  <c r="BH7" i="3"/>
  <c r="CB64" i="3"/>
  <c r="BI23" i="5" s="1"/>
  <c r="BI24" i="5" s="1"/>
  <c r="CB45" i="3"/>
  <c r="CB43" i="3"/>
  <c r="CB41" i="3"/>
  <c r="CB39" i="3"/>
  <c r="CB37" i="3"/>
  <c r="CB44" i="3"/>
  <c r="CB42" i="3"/>
  <c r="CB40" i="3"/>
  <c r="CB38" i="3"/>
  <c r="CB36" i="3"/>
  <c r="CD55" i="1"/>
  <c r="BJ50" i="2"/>
  <c r="CD51" i="1"/>
  <c r="BJ46" i="2"/>
  <c r="CE56" i="1"/>
  <c r="BL51" i="2" s="1"/>
  <c r="BK51" i="2"/>
  <c r="CE48" i="1"/>
  <c r="BL43" i="2" s="1"/>
  <c r="BK43" i="2"/>
  <c r="CD61" i="1"/>
  <c r="BJ56" i="2"/>
  <c r="CD53" i="1"/>
  <c r="BJ48" i="2"/>
  <c r="CD47" i="1"/>
  <c r="BJ42" i="2"/>
  <c r="CD57" i="1"/>
  <c r="BJ52" i="2"/>
  <c r="CD54" i="1"/>
  <c r="BJ49" i="2"/>
  <c r="CD58" i="1"/>
  <c r="BJ53" i="2"/>
  <c r="CD59" i="1"/>
  <c r="BJ54" i="2"/>
  <c r="CD50" i="1"/>
  <c r="BJ45" i="2"/>
  <c r="CE52" i="1"/>
  <c r="BL47" i="2" s="1"/>
  <c r="BK47" i="2"/>
  <c r="CD60" i="1"/>
  <c r="BJ55" i="2"/>
  <c r="CD49" i="1"/>
  <c r="BJ44" i="2"/>
  <c r="AM9" i="2"/>
  <c r="AN7" i="2"/>
  <c r="AM6" i="2"/>
  <c r="AL8" i="2"/>
  <c r="BI58" i="2"/>
  <c r="BH18" i="5" l="1"/>
  <c r="BH20" i="5"/>
  <c r="BH21" i="5" s="1"/>
  <c r="BF27" i="5"/>
  <c r="BF33" i="5"/>
  <c r="BF34" i="5" s="1"/>
  <c r="AN8" i="5"/>
  <c r="AO6" i="5"/>
  <c r="AO9" i="5"/>
  <c r="AP7" i="5"/>
  <c r="BY107" i="3"/>
  <c r="BY108" i="3" s="1"/>
  <c r="BY69" i="3"/>
  <c r="BZ68" i="3"/>
  <c r="BG26" i="5" s="1"/>
  <c r="BZ62" i="3"/>
  <c r="CA61" i="3"/>
  <c r="CA48" i="3"/>
  <c r="BG8" i="3"/>
  <c r="CB47" i="3"/>
  <c r="BI17" i="5" s="1"/>
  <c r="BH6" i="3"/>
  <c r="BI7" i="3"/>
  <c r="BH9" i="3"/>
  <c r="CD64" i="3"/>
  <c r="BK23" i="5" s="1"/>
  <c r="CC64" i="3"/>
  <c r="BJ23" i="5" s="1"/>
  <c r="BJ24" i="5" s="1"/>
  <c r="CC45" i="3"/>
  <c r="CD45" i="3" s="1"/>
  <c r="CC44" i="3"/>
  <c r="CD44" i="3" s="1"/>
  <c r="CC42" i="3"/>
  <c r="CD42" i="3" s="1"/>
  <c r="CC40" i="3"/>
  <c r="CD40" i="3" s="1"/>
  <c r="CC38" i="3"/>
  <c r="CD38" i="3" s="1"/>
  <c r="CC36" i="3"/>
  <c r="CD36" i="3" s="1"/>
  <c r="CC43" i="3"/>
  <c r="CD43" i="3" s="1"/>
  <c r="CC37" i="3"/>
  <c r="CD37" i="3" s="1"/>
  <c r="CC41" i="3"/>
  <c r="CD41" i="3" s="1"/>
  <c r="CC39" i="3"/>
  <c r="CD39" i="3" s="1"/>
  <c r="AM8" i="2"/>
  <c r="CE60" i="1"/>
  <c r="BL55" i="2" s="1"/>
  <c r="BK55" i="2"/>
  <c r="CE50" i="1"/>
  <c r="BL45" i="2" s="1"/>
  <c r="BK45" i="2"/>
  <c r="CE58" i="1"/>
  <c r="BL53" i="2" s="1"/>
  <c r="BK53" i="2"/>
  <c r="CE57" i="1"/>
  <c r="BL52" i="2" s="1"/>
  <c r="BK52" i="2"/>
  <c r="CE53" i="1"/>
  <c r="BL48" i="2" s="1"/>
  <c r="BK48" i="2"/>
  <c r="CE51" i="1"/>
  <c r="BL46" i="2" s="1"/>
  <c r="BK46" i="2"/>
  <c r="CE49" i="1"/>
  <c r="BL44" i="2" s="1"/>
  <c r="BK44" i="2"/>
  <c r="CE59" i="1"/>
  <c r="BL54" i="2" s="1"/>
  <c r="BK54" i="2"/>
  <c r="CE54" i="1"/>
  <c r="BL49" i="2" s="1"/>
  <c r="BK49" i="2"/>
  <c r="CE47" i="1"/>
  <c r="BL42" i="2" s="1"/>
  <c r="BK42" i="2"/>
  <c r="CE61" i="1"/>
  <c r="BL56" i="2" s="1"/>
  <c r="BK56" i="2"/>
  <c r="CE55" i="1"/>
  <c r="BL50" i="2" s="1"/>
  <c r="BK50" i="2"/>
  <c r="AO7" i="2"/>
  <c r="AN6" i="2"/>
  <c r="AN9" i="2"/>
  <c r="BJ58" i="2"/>
  <c r="BK24" i="5" l="1"/>
  <c r="BQ24" i="5" s="1"/>
  <c r="BQ23" i="5"/>
  <c r="BG27" i="5"/>
  <c r="BG33" i="5"/>
  <c r="BG34" i="5" s="1"/>
  <c r="BI20" i="5"/>
  <c r="BI21" i="5" s="1"/>
  <c r="BI18" i="5"/>
  <c r="AP6" i="5"/>
  <c r="AQ7" i="5"/>
  <c r="AP9" i="5"/>
  <c r="AO8" i="5"/>
  <c r="BZ107" i="3"/>
  <c r="BZ108" i="3" s="1"/>
  <c r="BZ69" i="3"/>
  <c r="CA68" i="3"/>
  <c r="BH26" i="5" s="1"/>
  <c r="CA62" i="3"/>
  <c r="CB61" i="3"/>
  <c r="CB48" i="3"/>
  <c r="BH8" i="3"/>
  <c r="CD47" i="3"/>
  <c r="BK17" i="5" s="1"/>
  <c r="CC47" i="3"/>
  <c r="BJ17" i="5" s="1"/>
  <c r="BJ7" i="3"/>
  <c r="BI9" i="3"/>
  <c r="BI6" i="3"/>
  <c r="AN8" i="2"/>
  <c r="AO9" i="2"/>
  <c r="AO6" i="2"/>
  <c r="AP7" i="2"/>
  <c r="BK58" i="2"/>
  <c r="BL58" i="2"/>
  <c r="BQ17" i="5" l="1"/>
  <c r="BQ18" i="5" s="1"/>
  <c r="BK18" i="5"/>
  <c r="BK20" i="5"/>
  <c r="BH27" i="5"/>
  <c r="BH33" i="5"/>
  <c r="BH34" i="5" s="1"/>
  <c r="BJ20" i="5"/>
  <c r="BJ21" i="5" s="1"/>
  <c r="BJ18" i="5"/>
  <c r="AP8" i="5"/>
  <c r="AQ9" i="5"/>
  <c r="AR7" i="5"/>
  <c r="AQ6" i="5"/>
  <c r="CA107" i="3"/>
  <c r="CA108" i="3" s="1"/>
  <c r="CA69" i="3"/>
  <c r="CB68" i="3"/>
  <c r="BI26" i="5" s="1"/>
  <c r="CB62" i="3"/>
  <c r="CD61" i="3"/>
  <c r="CD48" i="3"/>
  <c r="CC61" i="3"/>
  <c r="CC48" i="3"/>
  <c r="BI8" i="3"/>
  <c r="BK7" i="3"/>
  <c r="BJ9" i="3"/>
  <c r="BJ6" i="3"/>
  <c r="AO8" i="2"/>
  <c r="AP6" i="2"/>
  <c r="AQ7" i="2"/>
  <c r="AP9" i="2"/>
  <c r="BK21" i="5" l="1"/>
  <c r="BQ20" i="5"/>
  <c r="BQ21" i="5" s="1"/>
  <c r="BI27" i="5"/>
  <c r="BI33" i="5"/>
  <c r="BI34" i="5" s="1"/>
  <c r="AR9" i="5"/>
  <c r="AR6" i="5"/>
  <c r="AS7" i="5"/>
  <c r="AQ8" i="5"/>
  <c r="CB107" i="3"/>
  <c r="CB108" i="3" s="1"/>
  <c r="CB69" i="3"/>
  <c r="CD68" i="3"/>
  <c r="BK26" i="5" s="1"/>
  <c r="CD62" i="3"/>
  <c r="CC68" i="3"/>
  <c r="BJ26" i="5" s="1"/>
  <c r="CC62" i="3"/>
  <c r="BJ8" i="3"/>
  <c r="BK9" i="3"/>
  <c r="BK6" i="3"/>
  <c r="BL7" i="3"/>
  <c r="AP8" i="2"/>
  <c r="AQ9" i="2"/>
  <c r="AR7" i="2"/>
  <c r="AQ6" i="2"/>
  <c r="BQ26" i="5" l="1"/>
  <c r="BQ27" i="5" s="1"/>
  <c r="BJ27" i="5"/>
  <c r="BJ33" i="5"/>
  <c r="BJ34" i="5" s="1"/>
  <c r="BK27" i="5"/>
  <c r="BK33" i="5"/>
  <c r="AR8" i="5"/>
  <c r="AS9" i="5"/>
  <c r="AS6" i="5"/>
  <c r="AT7" i="5"/>
  <c r="CD107" i="3"/>
  <c r="CD108" i="3" s="1"/>
  <c r="CD69" i="3"/>
  <c r="CC107" i="3"/>
  <c r="CC108" i="3" s="1"/>
  <c r="CC69" i="3"/>
  <c r="BL6" i="3"/>
  <c r="BM7" i="3"/>
  <c r="BL9" i="3"/>
  <c r="BK8" i="3"/>
  <c r="AR6" i="2"/>
  <c r="AS7" i="2"/>
  <c r="AR9" i="2"/>
  <c r="AQ8" i="2"/>
  <c r="BK34" i="5" l="1"/>
  <c r="BQ33" i="5"/>
  <c r="BQ34" i="5" s="1"/>
  <c r="AS8" i="5"/>
  <c r="AU7" i="5"/>
  <c r="AT6" i="5"/>
  <c r="AT9" i="5"/>
  <c r="BL8" i="3"/>
  <c r="BN7" i="3"/>
  <c r="BM9" i="3"/>
  <c r="BM6" i="3"/>
  <c r="AR8" i="2"/>
  <c r="AS9" i="2"/>
  <c r="AT7" i="2"/>
  <c r="AS6" i="2"/>
  <c r="AU9" i="5" l="1"/>
  <c r="AV7" i="5"/>
  <c r="AU6" i="5"/>
  <c r="AT8" i="5"/>
  <c r="BM8" i="3"/>
  <c r="BO7" i="3"/>
  <c r="BN9" i="3"/>
  <c r="BN6" i="3"/>
  <c r="AS8" i="2"/>
  <c r="AT6" i="2"/>
  <c r="AT9" i="2"/>
  <c r="AU7" i="2"/>
  <c r="AU8" i="5" l="1"/>
  <c r="AV6" i="5"/>
  <c r="AW7" i="5"/>
  <c r="AV9" i="5"/>
  <c r="AV8" i="5" s="1"/>
  <c r="BN8" i="3"/>
  <c r="BO9" i="3"/>
  <c r="BO6" i="3"/>
  <c r="BP7" i="3"/>
  <c r="AT8" i="2"/>
  <c r="AU9" i="2"/>
  <c r="AV7" i="2"/>
  <c r="AU6" i="2"/>
  <c r="AW6" i="5" l="1"/>
  <c r="AW9" i="5"/>
  <c r="AX7" i="5"/>
  <c r="BP6" i="3"/>
  <c r="BQ7" i="3"/>
  <c r="BP9" i="3"/>
  <c r="BP8" i="3" s="1"/>
  <c r="BO8" i="3"/>
  <c r="AU8" i="2"/>
  <c r="AV6" i="2"/>
  <c r="AV9" i="2"/>
  <c r="AW7" i="2"/>
  <c r="AW8" i="5" l="1"/>
  <c r="AX9" i="5"/>
  <c r="AY7" i="5"/>
  <c r="AX6" i="5"/>
  <c r="BR7" i="3"/>
  <c r="BQ9" i="3"/>
  <c r="BQ6" i="3"/>
  <c r="AV8" i="2"/>
  <c r="AW6" i="2"/>
  <c r="AX7" i="2"/>
  <c r="AW9" i="2"/>
  <c r="AY9" i="5" l="1"/>
  <c r="AZ7" i="5"/>
  <c r="AY6" i="5"/>
  <c r="AX8" i="5"/>
  <c r="BQ8" i="3"/>
  <c r="BS7" i="3"/>
  <c r="BR9" i="3"/>
  <c r="BR6" i="3"/>
  <c r="AW8" i="2"/>
  <c r="AX9" i="2"/>
  <c r="AY7" i="2"/>
  <c r="AX6" i="2"/>
  <c r="AY8" i="5" l="1"/>
  <c r="AZ9" i="5"/>
  <c r="AZ6" i="5"/>
  <c r="BA7" i="5"/>
  <c r="BR8" i="3"/>
  <c r="BS9" i="3"/>
  <c r="BS6" i="3"/>
  <c r="BT7" i="3"/>
  <c r="AX8" i="2"/>
  <c r="AY9" i="2"/>
  <c r="AZ7" i="2"/>
  <c r="AY6" i="2"/>
  <c r="BA6" i="5" l="1"/>
  <c r="BA9" i="5"/>
  <c r="BB7" i="5"/>
  <c r="AZ8" i="5"/>
  <c r="BT6" i="3"/>
  <c r="BU7" i="3"/>
  <c r="BT9" i="3"/>
  <c r="BS8" i="3"/>
  <c r="AZ6" i="2"/>
  <c r="AZ9" i="2"/>
  <c r="BA7" i="2"/>
  <c r="AY8" i="2"/>
  <c r="BA8" i="5" l="1"/>
  <c r="BB6" i="5"/>
  <c r="BB9" i="5"/>
  <c r="BC7" i="5"/>
  <c r="BT8" i="3"/>
  <c r="BV7" i="3"/>
  <c r="BU9" i="3"/>
  <c r="BU6" i="3"/>
  <c r="AZ8" i="2"/>
  <c r="BA9" i="2"/>
  <c r="BB7" i="2"/>
  <c r="BA6" i="2"/>
  <c r="BB8" i="5" l="1"/>
  <c r="BC9" i="5"/>
  <c r="BD7" i="5"/>
  <c r="BC6" i="5"/>
  <c r="BU8" i="3"/>
  <c r="BW7" i="3"/>
  <c r="BV9" i="3"/>
  <c r="BV6" i="3"/>
  <c r="BA8" i="2"/>
  <c r="BB9" i="2"/>
  <c r="BB6" i="2"/>
  <c r="BC7" i="2"/>
  <c r="BD9" i="5" l="1"/>
  <c r="BE7" i="5"/>
  <c r="BD6" i="5"/>
  <c r="BC8" i="5"/>
  <c r="BV8" i="3"/>
  <c r="BW9" i="3"/>
  <c r="BW6" i="3"/>
  <c r="BX7" i="3"/>
  <c r="BC9" i="2"/>
  <c r="BD7" i="2"/>
  <c r="BC6" i="2"/>
  <c r="BB8" i="2"/>
  <c r="BD8" i="5" l="1"/>
  <c r="BE6" i="5"/>
  <c r="BE9" i="5"/>
  <c r="BF7" i="5"/>
  <c r="BX6" i="3"/>
  <c r="BY7" i="3"/>
  <c r="BX9" i="3"/>
  <c r="BW8" i="3"/>
  <c r="BD6" i="2"/>
  <c r="BD9" i="2"/>
  <c r="BE7" i="2"/>
  <c r="BC8" i="2"/>
  <c r="BE8" i="5" l="1"/>
  <c r="BG7" i="5"/>
  <c r="BF6" i="5"/>
  <c r="BF9" i="5"/>
  <c r="BX8" i="3"/>
  <c r="BZ7" i="3"/>
  <c r="BY9" i="3"/>
  <c r="BY6" i="3"/>
  <c r="BD8" i="2"/>
  <c r="BE9" i="2"/>
  <c r="BF7" i="2"/>
  <c r="BE6" i="2"/>
  <c r="BF8" i="5" l="1"/>
  <c r="BG9" i="5"/>
  <c r="BH7" i="5"/>
  <c r="BG6" i="5"/>
  <c r="BY8" i="3"/>
  <c r="CA7" i="3"/>
  <c r="BZ9" i="3"/>
  <c r="BZ6" i="3"/>
  <c r="BE8" i="2"/>
  <c r="BF9" i="2"/>
  <c r="BF6" i="2"/>
  <c r="BG7" i="2"/>
  <c r="BH9" i="5" l="1"/>
  <c r="BH6" i="5"/>
  <c r="BI7" i="5"/>
  <c r="BG8" i="5"/>
  <c r="BZ8" i="3"/>
  <c r="CA9" i="3"/>
  <c r="CA6" i="3"/>
  <c r="CB7" i="3"/>
  <c r="BG6" i="2"/>
  <c r="BH7" i="2"/>
  <c r="BG9" i="2"/>
  <c r="BF8" i="2"/>
  <c r="BI9" i="5" l="1"/>
  <c r="BI6" i="5"/>
  <c r="BJ7" i="5"/>
  <c r="BH8" i="5"/>
  <c r="CB6" i="3"/>
  <c r="CC7" i="3"/>
  <c r="CB9" i="3"/>
  <c r="CA8" i="3"/>
  <c r="BG8" i="2"/>
  <c r="BI7" i="2"/>
  <c r="BH9" i="2"/>
  <c r="BH6" i="2"/>
  <c r="BJ6" i="5" l="1"/>
  <c r="BK7" i="5"/>
  <c r="BJ9" i="5"/>
  <c r="BI8" i="5"/>
  <c r="CB8" i="3"/>
  <c r="CD7" i="3"/>
  <c r="CC9" i="3"/>
  <c r="CC6" i="3"/>
  <c r="BH8" i="2"/>
  <c r="BI9" i="2"/>
  <c r="BJ7" i="2"/>
  <c r="BI6" i="2"/>
  <c r="BJ8" i="5" l="1"/>
  <c r="BK9" i="5"/>
  <c r="BK6" i="5"/>
  <c r="CC8" i="3"/>
  <c r="CD9" i="3"/>
  <c r="CD6" i="3"/>
  <c r="BJ6" i="2"/>
  <c r="BJ9" i="2"/>
  <c r="BK7" i="2"/>
  <c r="BI8" i="2"/>
  <c r="BK8" i="5" l="1"/>
  <c r="CD8" i="3"/>
  <c r="BJ8" i="2"/>
  <c r="BK9" i="2"/>
  <c r="BL7" i="2"/>
  <c r="BK6" i="2"/>
  <c r="BL9" i="2" l="1"/>
  <c r="BL6" i="2"/>
  <c r="BK8" i="2"/>
  <c r="BL8" i="2" l="1"/>
  <c r="D48" i="1" l="1"/>
  <c r="D49" i="1" s="1"/>
  <c r="D50" i="1" s="1"/>
  <c r="D51" i="1" s="1"/>
  <c r="D52" i="1" s="1"/>
  <c r="D53" i="1" s="1"/>
  <c r="D54" i="1" s="1"/>
  <c r="D55" i="1" s="1"/>
  <c r="D56" i="1" s="1"/>
  <c r="D29" i="1"/>
  <c r="D30" i="1" s="1"/>
  <c r="D31" i="1" s="1"/>
  <c r="D32" i="1" s="1"/>
  <c r="D33" i="1" s="1"/>
  <c r="D34" i="1" s="1"/>
  <c r="D35" i="1" s="1"/>
  <c r="D36" i="1" s="1"/>
  <c r="D37" i="1" s="1"/>
  <c r="D21" i="1"/>
  <c r="D22" i="1" s="1"/>
  <c r="D23" i="1" s="1"/>
  <c r="D24" i="1" s="1"/>
  <c r="AH63" i="1"/>
  <c r="AM61" i="1"/>
  <c r="AH61" i="1"/>
  <c r="AH60" i="1"/>
  <c r="AM51" i="1"/>
  <c r="AH51" i="1"/>
  <c r="AM50" i="1"/>
  <c r="AH50" i="1"/>
  <c r="AM49" i="1"/>
  <c r="AH49" i="1"/>
  <c r="AM48" i="1"/>
  <c r="AH48" i="1"/>
  <c r="AM47" i="1"/>
  <c r="AH47" i="1"/>
  <c r="AH43" i="1"/>
  <c r="AH41" i="1"/>
  <c r="AM32" i="1"/>
  <c r="AM31" i="1"/>
  <c r="AM30" i="1"/>
  <c r="AM29" i="1"/>
  <c r="AM28" i="1"/>
  <c r="AH28" i="1"/>
  <c r="AH26" i="1"/>
  <c r="AH24" i="1"/>
  <c r="AH23" i="1"/>
  <c r="AH22" i="1"/>
  <c r="AH21" i="1"/>
  <c r="AH20" i="1"/>
  <c r="AV9" i="1"/>
  <c r="AE9" i="1"/>
  <c r="AW7" i="1"/>
  <c r="AW6" i="1" s="1"/>
  <c r="AF9" i="1"/>
  <c r="AV6" i="1"/>
  <c r="AE6" i="1"/>
  <c r="D57" i="1" l="1"/>
  <c r="D58" i="1" s="1"/>
  <c r="D59" i="1" s="1"/>
  <c r="D60" i="1" s="1"/>
  <c r="D61" i="1" s="1"/>
  <c r="AE26" i="1"/>
  <c r="AF26" i="1"/>
  <c r="AI26" i="1" s="1"/>
  <c r="AE22" i="1"/>
  <c r="AF22" i="1"/>
  <c r="AI22" i="1" s="1"/>
  <c r="AF41" i="1"/>
  <c r="AI41" i="1" s="1"/>
  <c r="AE48" i="1"/>
  <c r="AF48" i="1"/>
  <c r="AI48" i="1" s="1"/>
  <c r="AE50" i="1"/>
  <c r="AF50" i="1"/>
  <c r="AI50" i="1" s="1"/>
  <c r="AI60" i="1"/>
  <c r="AE63" i="1"/>
  <c r="AF63" i="1"/>
  <c r="AI63" i="1" s="1"/>
  <c r="AF23" i="1"/>
  <c r="AI23" i="1" s="1"/>
  <c r="AF20" i="1"/>
  <c r="AI20" i="1" s="1"/>
  <c r="AE24" i="1"/>
  <c r="AF24" i="1"/>
  <c r="AI24" i="1" s="1"/>
  <c r="AE43" i="1"/>
  <c r="AF43" i="1"/>
  <c r="AI43" i="1" s="1"/>
  <c r="AE21" i="1"/>
  <c r="AF21" i="1"/>
  <c r="AI21" i="1" s="1"/>
  <c r="AE23" i="1"/>
  <c r="AE41" i="1"/>
  <c r="AE47" i="1"/>
  <c r="AF47" i="1"/>
  <c r="AI47" i="1" s="1"/>
  <c r="AE49" i="1"/>
  <c r="AF49" i="1"/>
  <c r="AI49" i="1" s="1"/>
  <c r="AE51" i="1"/>
  <c r="AF51" i="1"/>
  <c r="AI51" i="1" s="1"/>
  <c r="AE61" i="1"/>
  <c r="AF61" i="1"/>
  <c r="AI61" i="1" s="1"/>
  <c r="AE28" i="1"/>
  <c r="AF28" i="1"/>
  <c r="AI28" i="1" s="1"/>
  <c r="AE20" i="1"/>
  <c r="AE8" i="1"/>
  <c r="CD18" i="1"/>
  <c r="BK13" i="2" s="1"/>
  <c r="AY18" i="1"/>
  <c r="AF13" i="2" s="1"/>
  <c r="BC18" i="1"/>
  <c r="AJ13" i="2" s="1"/>
  <c r="BG18" i="1"/>
  <c r="AN13" i="2" s="1"/>
  <c r="BK18" i="1"/>
  <c r="AR13" i="2" s="1"/>
  <c r="BO18" i="1"/>
  <c r="AV13" i="2" s="1"/>
  <c r="BS18" i="1"/>
  <c r="AZ13" i="2" s="1"/>
  <c r="BW18" i="1"/>
  <c r="BD13" i="2" s="1"/>
  <c r="CA18" i="1"/>
  <c r="BH13" i="2" s="1"/>
  <c r="CE18" i="1"/>
  <c r="BL13" i="2" s="1"/>
  <c r="AV18" i="1"/>
  <c r="AZ18" i="1"/>
  <c r="AG13" i="2" s="1"/>
  <c r="AV8" i="1"/>
  <c r="AX7" i="1"/>
  <c r="AW9" i="1"/>
  <c r="AW8" i="1" s="1"/>
  <c r="BD18" i="1"/>
  <c r="AK13" i="2" s="1"/>
  <c r="BH18" i="1"/>
  <c r="AO13" i="2" s="1"/>
  <c r="BL18" i="1"/>
  <c r="AS13" i="2" s="1"/>
  <c r="BP18" i="1"/>
  <c r="AW13" i="2" s="1"/>
  <c r="BT18" i="1"/>
  <c r="BA13" i="2" s="1"/>
  <c r="BX18" i="1"/>
  <c r="BE13" i="2" s="1"/>
  <c r="CB18" i="1"/>
  <c r="BI13" i="2" s="1"/>
  <c r="AF6" i="1"/>
  <c r="AF8" i="1" s="1"/>
  <c r="AW18" i="1"/>
  <c r="AD13" i="2" s="1"/>
  <c r="BA18" i="1"/>
  <c r="AH13" i="2" s="1"/>
  <c r="BE18" i="1"/>
  <c r="AL13" i="2" s="1"/>
  <c r="BI18" i="1"/>
  <c r="AP13" i="2" s="1"/>
  <c r="BM18" i="1"/>
  <c r="AT13" i="2" s="1"/>
  <c r="BQ18" i="1"/>
  <c r="AX13" i="2" s="1"/>
  <c r="BU18" i="1"/>
  <c r="BB13" i="2" s="1"/>
  <c r="BY18" i="1"/>
  <c r="BF13" i="2" s="1"/>
  <c r="CC18" i="1"/>
  <c r="BJ13" i="2" s="1"/>
  <c r="AX18" i="1"/>
  <c r="AE13" i="2" s="1"/>
  <c r="BB18" i="1"/>
  <c r="AI13" i="2" s="1"/>
  <c r="BF18" i="1"/>
  <c r="AM13" i="2" s="1"/>
  <c r="BJ18" i="1"/>
  <c r="AQ13" i="2" s="1"/>
  <c r="BN18" i="1"/>
  <c r="AU13" i="2" s="1"/>
  <c r="BR18" i="1"/>
  <c r="AY13" i="2" s="1"/>
  <c r="BV18" i="1"/>
  <c r="BC13" i="2" s="1"/>
  <c r="BZ18" i="1"/>
  <c r="BG13" i="2" s="1"/>
  <c r="AJ20" i="1" l="1"/>
  <c r="AJ41" i="1"/>
  <c r="AV23" i="1"/>
  <c r="AC18" i="2" s="1"/>
  <c r="AC13" i="2"/>
  <c r="AJ24" i="1"/>
  <c r="AJ63" i="1"/>
  <c r="AJ50" i="1"/>
  <c r="AL50" i="1" s="1"/>
  <c r="AJ23" i="1"/>
  <c r="AJ60" i="1"/>
  <c r="AL60" i="1" s="1"/>
  <c r="AJ26" i="1"/>
  <c r="AJ48" i="1"/>
  <c r="AL48" i="1" s="1"/>
  <c r="AJ28" i="1"/>
  <c r="AL28" i="1" s="1"/>
  <c r="AJ51" i="1"/>
  <c r="AL51" i="1" s="1"/>
  <c r="AJ47" i="1"/>
  <c r="AL47" i="1" s="1"/>
  <c r="AJ21" i="1"/>
  <c r="AJ22" i="1"/>
  <c r="AJ61" i="1"/>
  <c r="AL61" i="1" s="1"/>
  <c r="AJ49" i="1"/>
  <c r="AL49" i="1" s="1"/>
  <c r="AJ43" i="1"/>
  <c r="AL43" i="1" s="1"/>
  <c r="AV22" i="1"/>
  <c r="AC17" i="2" s="1"/>
  <c r="AV20" i="1"/>
  <c r="AV21" i="1"/>
  <c r="AV24" i="1"/>
  <c r="AC19" i="2" s="1"/>
  <c r="AX6" i="1"/>
  <c r="AX9" i="1"/>
  <c r="AY7" i="1"/>
  <c r="AW23" i="1"/>
  <c r="AW24" i="1" l="1"/>
  <c r="AX24" i="1" s="1"/>
  <c r="AW21" i="1"/>
  <c r="AC16" i="2"/>
  <c r="AX23" i="1"/>
  <c r="AD18" i="2"/>
  <c r="AW20" i="1"/>
  <c r="AD15" i="2" s="1"/>
  <c r="AC15" i="2"/>
  <c r="AV26" i="1"/>
  <c r="AV43" i="1" s="1"/>
  <c r="AC38" i="2" s="1"/>
  <c r="AW22" i="1"/>
  <c r="AY6" i="1"/>
  <c r="AZ7" i="1"/>
  <c r="AY9" i="1"/>
  <c r="AX8" i="1"/>
  <c r="AD19" i="2" l="1"/>
  <c r="AC21" i="2"/>
  <c r="AC59" i="2" s="1"/>
  <c r="AX20" i="1"/>
  <c r="AE15" i="2" s="1"/>
  <c r="AY23" i="1"/>
  <c r="AE18" i="2"/>
  <c r="AX22" i="1"/>
  <c r="AD17" i="2"/>
  <c r="AY24" i="1"/>
  <c r="AE19" i="2"/>
  <c r="AX21" i="1"/>
  <c r="AD16" i="2"/>
  <c r="AV28" i="1"/>
  <c r="AW26" i="1"/>
  <c r="AW43" i="1" s="1"/>
  <c r="AD38" i="2" s="1"/>
  <c r="AY8" i="1"/>
  <c r="AZ6" i="1"/>
  <c r="AZ9" i="1"/>
  <c r="BA7" i="1"/>
  <c r="AD21" i="2" l="1"/>
  <c r="AD59" i="2" s="1"/>
  <c r="AY20" i="1"/>
  <c r="AF15" i="2" s="1"/>
  <c r="AX26" i="1"/>
  <c r="AX43" i="1" s="1"/>
  <c r="AE38" i="2" s="1"/>
  <c r="AC23" i="2"/>
  <c r="AZ24" i="1"/>
  <c r="AF19" i="2"/>
  <c r="AZ23" i="1"/>
  <c r="AF18" i="2"/>
  <c r="AY21" i="1"/>
  <c r="AE16" i="2"/>
  <c r="AY22" i="1"/>
  <c r="AE17" i="2"/>
  <c r="AW28" i="1"/>
  <c r="AZ8" i="1"/>
  <c r="BA9" i="1"/>
  <c r="BB7" i="1"/>
  <c r="BA6" i="1"/>
  <c r="AZ20" i="1"/>
  <c r="AG15" i="2" s="1"/>
  <c r="AY26" i="1" l="1"/>
  <c r="AY43" i="1" s="1"/>
  <c r="AF38" i="2" s="1"/>
  <c r="AE21" i="2"/>
  <c r="AE59" i="2" s="1"/>
  <c r="AZ22" i="1"/>
  <c r="AF17" i="2"/>
  <c r="AZ21" i="1"/>
  <c r="AF16" i="2"/>
  <c r="BA24" i="1"/>
  <c r="AG19" i="2"/>
  <c r="BA23" i="1"/>
  <c r="AG18" i="2"/>
  <c r="AX28" i="1"/>
  <c r="AD23" i="2"/>
  <c r="BA8" i="1"/>
  <c r="BB9" i="1"/>
  <c r="BC7" i="1"/>
  <c r="BB6" i="1"/>
  <c r="BA20" i="1"/>
  <c r="AH15" i="2" s="1"/>
  <c r="AZ26" i="1" l="1"/>
  <c r="AZ43" i="1" s="1"/>
  <c r="AG38" i="2" s="1"/>
  <c r="AF21" i="2"/>
  <c r="AF59" i="2" s="1"/>
  <c r="AE23" i="2"/>
  <c r="AY28" i="1"/>
  <c r="BB23" i="1"/>
  <c r="AH18" i="2"/>
  <c r="BA21" i="1"/>
  <c r="AG16" i="2"/>
  <c r="BB24" i="1"/>
  <c r="AH19" i="2"/>
  <c r="BA22" i="1"/>
  <c r="AG17" i="2"/>
  <c r="BC6" i="1"/>
  <c r="BC9" i="1"/>
  <c r="BD7" i="1"/>
  <c r="BB8" i="1"/>
  <c r="BB20" i="1"/>
  <c r="AI15" i="2" s="1"/>
  <c r="AZ28" i="1" l="1"/>
  <c r="BA26" i="1"/>
  <c r="BA43" i="1" s="1"/>
  <c r="AH38" i="2" s="1"/>
  <c r="AF23" i="2"/>
  <c r="BB22" i="1"/>
  <c r="AH17" i="2"/>
  <c r="BB21" i="1"/>
  <c r="AH16" i="2"/>
  <c r="BC24" i="1"/>
  <c r="AI19" i="2"/>
  <c r="BC23" i="1"/>
  <c r="AI18" i="2"/>
  <c r="AG21" i="2"/>
  <c r="AG59" i="2" s="1"/>
  <c r="BD6" i="1"/>
  <c r="BD9" i="1"/>
  <c r="BE7" i="1"/>
  <c r="BC8" i="1"/>
  <c r="BC20" i="1"/>
  <c r="AJ15" i="2" s="1"/>
  <c r="BA28" i="1" l="1"/>
  <c r="AG23" i="2"/>
  <c r="BB26" i="1"/>
  <c r="BB43" i="1" s="1"/>
  <c r="AI38" i="2" s="1"/>
  <c r="AH21" i="2"/>
  <c r="AH59" i="2" s="1"/>
  <c r="BD24" i="1"/>
  <c r="AJ19" i="2"/>
  <c r="BC21" i="1"/>
  <c r="AI16" i="2"/>
  <c r="BD23" i="1"/>
  <c r="AJ18" i="2"/>
  <c r="BC22" i="1"/>
  <c r="AI17" i="2"/>
  <c r="BE9" i="1"/>
  <c r="BF7" i="1"/>
  <c r="BE6" i="1"/>
  <c r="BD8" i="1"/>
  <c r="BD20" i="1"/>
  <c r="AK15" i="2" s="1"/>
  <c r="AH23" i="2" l="1"/>
  <c r="BB28" i="1"/>
  <c r="AI21" i="2"/>
  <c r="AI59" i="2" s="1"/>
  <c r="BE23" i="1"/>
  <c r="AK18" i="2"/>
  <c r="BD21" i="1"/>
  <c r="AJ16" i="2"/>
  <c r="BD22" i="1"/>
  <c r="AJ17" i="2"/>
  <c r="BC26" i="1"/>
  <c r="BE24" i="1"/>
  <c r="AK19" i="2"/>
  <c r="BE8" i="1"/>
  <c r="BF9" i="1"/>
  <c r="BF6" i="1"/>
  <c r="BG7" i="1"/>
  <c r="BE20" i="1"/>
  <c r="AL15" i="2" s="1"/>
  <c r="AI23" i="2" l="1"/>
  <c r="BC28" i="1"/>
  <c r="BC43" i="1"/>
  <c r="AJ38" i="2" s="1"/>
  <c r="BD26" i="1"/>
  <c r="BD43" i="1" s="1"/>
  <c r="AK38" i="2" s="1"/>
  <c r="AJ21" i="2"/>
  <c r="AJ59" i="2" s="1"/>
  <c r="BE21" i="1"/>
  <c r="AK16" i="2"/>
  <c r="BE22" i="1"/>
  <c r="AK17" i="2"/>
  <c r="BF24" i="1"/>
  <c r="AL19" i="2"/>
  <c r="BF23" i="1"/>
  <c r="AL18" i="2"/>
  <c r="BF8" i="1"/>
  <c r="BG6" i="1"/>
  <c r="BG9" i="1"/>
  <c r="BH7" i="1"/>
  <c r="BF20" i="1"/>
  <c r="AM15" i="2" s="1"/>
  <c r="AJ23" i="2" l="1"/>
  <c r="BD28" i="1"/>
  <c r="BE26" i="1"/>
  <c r="BE43" i="1" s="1"/>
  <c r="AL38" i="2" s="1"/>
  <c r="AK21" i="2"/>
  <c r="AK59" i="2" s="1"/>
  <c r="BF22" i="1"/>
  <c r="AL17" i="2"/>
  <c r="BG23" i="1"/>
  <c r="AM18" i="2"/>
  <c r="BG24" i="1"/>
  <c r="AM19" i="2"/>
  <c r="BF21" i="1"/>
  <c r="AL16" i="2"/>
  <c r="BG8" i="1"/>
  <c r="BH6" i="1"/>
  <c r="BH9" i="1"/>
  <c r="BI7" i="1"/>
  <c r="BG20" i="1"/>
  <c r="AN15" i="2" s="1"/>
  <c r="AK23" i="2" l="1"/>
  <c r="BF26" i="1"/>
  <c r="BF43" i="1" s="1"/>
  <c r="AM38" i="2" s="1"/>
  <c r="BE28" i="1"/>
  <c r="AL21" i="2"/>
  <c r="AL59" i="2" s="1"/>
  <c r="BH24" i="1"/>
  <c r="AN19" i="2"/>
  <c r="BG21" i="1"/>
  <c r="AM16" i="2"/>
  <c r="BG22" i="1"/>
  <c r="AM17" i="2"/>
  <c r="BH23" i="1"/>
  <c r="AN18" i="2"/>
  <c r="BH8" i="1"/>
  <c r="BJ7" i="1"/>
  <c r="BI9" i="1"/>
  <c r="BI6" i="1"/>
  <c r="BH20" i="1"/>
  <c r="AO15" i="2" s="1"/>
  <c r="AL23" i="2" l="1"/>
  <c r="BF28" i="1"/>
  <c r="BG26" i="1"/>
  <c r="BH22" i="1"/>
  <c r="AN17" i="2"/>
  <c r="AM21" i="2"/>
  <c r="AM59" i="2" s="1"/>
  <c r="BI23" i="1"/>
  <c r="AO18" i="2"/>
  <c r="BH21" i="1"/>
  <c r="AN16" i="2"/>
  <c r="BI24" i="1"/>
  <c r="AO19" i="2"/>
  <c r="BI8" i="1"/>
  <c r="BJ6" i="1"/>
  <c r="BJ9" i="1"/>
  <c r="BK7" i="1"/>
  <c r="BI20" i="1"/>
  <c r="AP15" i="2" s="1"/>
  <c r="AM23" i="2" l="1"/>
  <c r="BG28" i="1"/>
  <c r="BG43" i="1"/>
  <c r="AN38" i="2" s="1"/>
  <c r="BI21" i="1"/>
  <c r="AO16" i="2"/>
  <c r="BH26" i="1"/>
  <c r="BI22" i="1"/>
  <c r="AO17" i="2"/>
  <c r="BJ24" i="1"/>
  <c r="AP19" i="2"/>
  <c r="BJ23" i="1"/>
  <c r="AP18" i="2"/>
  <c r="AN21" i="2"/>
  <c r="AN59" i="2" s="1"/>
  <c r="BJ8" i="1"/>
  <c r="BK6" i="1"/>
  <c r="BK9" i="1"/>
  <c r="BL7" i="1"/>
  <c r="BJ20" i="1"/>
  <c r="AQ15" i="2" s="1"/>
  <c r="AN23" i="2" l="1"/>
  <c r="BH28" i="1"/>
  <c r="BH43" i="1"/>
  <c r="AO38" i="2" s="1"/>
  <c r="AO21" i="2"/>
  <c r="AO59" i="2" s="1"/>
  <c r="BK23" i="1"/>
  <c r="AQ18" i="2"/>
  <c r="BJ22" i="1"/>
  <c r="AP17" i="2"/>
  <c r="BI26" i="1"/>
  <c r="BK24" i="1"/>
  <c r="AQ19" i="2"/>
  <c r="BJ21" i="1"/>
  <c r="AP16" i="2"/>
  <c r="BK8" i="1"/>
  <c r="BL9" i="1"/>
  <c r="BM7" i="1"/>
  <c r="BL6" i="1"/>
  <c r="BK20" i="1"/>
  <c r="AR15" i="2" s="1"/>
  <c r="AO23" i="2" l="1"/>
  <c r="BJ26" i="1"/>
  <c r="BJ43" i="1" s="1"/>
  <c r="AQ38" i="2" s="1"/>
  <c r="BI28" i="1"/>
  <c r="BI43" i="1"/>
  <c r="AP38" i="2" s="1"/>
  <c r="BL24" i="1"/>
  <c r="AR19" i="2"/>
  <c r="BK22" i="1"/>
  <c r="AQ17" i="2"/>
  <c r="AP21" i="2"/>
  <c r="AP59" i="2" s="1"/>
  <c r="BK21" i="1"/>
  <c r="AQ16" i="2"/>
  <c r="BL23" i="1"/>
  <c r="AR18" i="2"/>
  <c r="BL8" i="1"/>
  <c r="BM6" i="1"/>
  <c r="BM9" i="1"/>
  <c r="BN7" i="1"/>
  <c r="BL20" i="1"/>
  <c r="AS15" i="2" s="1"/>
  <c r="AP23" i="2" l="1"/>
  <c r="BJ28" i="1"/>
  <c r="BK26" i="1"/>
  <c r="BK43" i="1" s="1"/>
  <c r="AR38" i="2" s="1"/>
  <c r="BL21" i="1"/>
  <c r="AR16" i="2"/>
  <c r="BL22" i="1"/>
  <c r="AR17" i="2"/>
  <c r="BM23" i="1"/>
  <c r="AS18" i="2"/>
  <c r="AQ21" i="2"/>
  <c r="AQ59" i="2" s="1"/>
  <c r="BM24" i="1"/>
  <c r="AS19" i="2"/>
  <c r="BM8" i="1"/>
  <c r="BN6" i="1"/>
  <c r="BN9" i="1"/>
  <c r="BO7" i="1"/>
  <c r="BM20" i="1"/>
  <c r="AT15" i="2" s="1"/>
  <c r="AQ23" i="2" l="1"/>
  <c r="BK28" i="1"/>
  <c r="AR21" i="2"/>
  <c r="AR59" i="2" s="1"/>
  <c r="BM22" i="1"/>
  <c r="AS17" i="2"/>
  <c r="BL26" i="1"/>
  <c r="BN24" i="1"/>
  <c r="AT19" i="2"/>
  <c r="BN23" i="1"/>
  <c r="AT18" i="2"/>
  <c r="BM21" i="1"/>
  <c r="AS16" i="2"/>
  <c r="BO9" i="1"/>
  <c r="BP7" i="1"/>
  <c r="BO6" i="1"/>
  <c r="BN8" i="1"/>
  <c r="BN20" i="1"/>
  <c r="AU15" i="2" s="1"/>
  <c r="AR23" i="2" l="1"/>
  <c r="BM26" i="1"/>
  <c r="BM43" i="1" s="1"/>
  <c r="AT38" i="2" s="1"/>
  <c r="BL28" i="1"/>
  <c r="BL43" i="1"/>
  <c r="AS38" i="2" s="1"/>
  <c r="AS21" i="2"/>
  <c r="AS59" i="2" s="1"/>
  <c r="BO24" i="1"/>
  <c r="AU19" i="2"/>
  <c r="BO23" i="1"/>
  <c r="AU18" i="2"/>
  <c r="BN21" i="1"/>
  <c r="AT16" i="2"/>
  <c r="BN22" i="1"/>
  <c r="AT17" i="2"/>
  <c r="BO8" i="1"/>
  <c r="BP6" i="1"/>
  <c r="BP9" i="1"/>
  <c r="BQ7" i="1"/>
  <c r="BO20" i="1"/>
  <c r="AV15" i="2" s="1"/>
  <c r="AS23" i="2" l="1"/>
  <c r="BM28" i="1"/>
  <c r="AT21" i="2"/>
  <c r="AT59" i="2" s="1"/>
  <c r="BO22" i="1"/>
  <c r="AU17" i="2"/>
  <c r="BP23" i="1"/>
  <c r="AV18" i="2"/>
  <c r="BO21" i="1"/>
  <c r="BO26" i="1" s="1"/>
  <c r="BO43" i="1" s="1"/>
  <c r="AV38" i="2" s="1"/>
  <c r="AU16" i="2"/>
  <c r="BP24" i="1"/>
  <c r="AV19" i="2"/>
  <c r="BN26" i="1"/>
  <c r="BP8" i="1"/>
  <c r="BQ6" i="1"/>
  <c r="BQ9" i="1"/>
  <c r="BR7" i="1"/>
  <c r="BP20" i="1"/>
  <c r="AW15" i="2" s="1"/>
  <c r="AT23" i="2" l="1"/>
  <c r="BN28" i="1"/>
  <c r="BN43" i="1"/>
  <c r="AU38" i="2" s="1"/>
  <c r="BQ24" i="1"/>
  <c r="AW19" i="2"/>
  <c r="AU21" i="2"/>
  <c r="AU59" i="2" s="1"/>
  <c r="BQ23" i="1"/>
  <c r="AW18" i="2"/>
  <c r="BP21" i="1"/>
  <c r="AV16" i="2"/>
  <c r="BP22" i="1"/>
  <c r="AV17" i="2"/>
  <c r="BS7" i="1"/>
  <c r="BR9" i="1"/>
  <c r="BR6" i="1"/>
  <c r="BQ8" i="1"/>
  <c r="BQ20" i="1"/>
  <c r="AX15" i="2" s="1"/>
  <c r="BO28" i="1" l="1"/>
  <c r="AV23" i="2" s="1"/>
  <c r="AU23" i="2"/>
  <c r="BP26" i="1"/>
  <c r="BR23" i="1"/>
  <c r="AX18" i="2"/>
  <c r="AV21" i="2"/>
  <c r="AV59" i="2" s="1"/>
  <c r="BQ22" i="1"/>
  <c r="AW17" i="2"/>
  <c r="BQ21" i="1"/>
  <c r="AW16" i="2"/>
  <c r="BR24" i="1"/>
  <c r="AX19" i="2"/>
  <c r="BR8" i="1"/>
  <c r="BT7" i="1"/>
  <c r="BS6" i="1"/>
  <c r="BS9" i="1"/>
  <c r="BR20" i="1"/>
  <c r="AY15" i="2" s="1"/>
  <c r="BP28" i="1" l="1"/>
  <c r="BP43" i="1"/>
  <c r="AW38" i="2" s="1"/>
  <c r="BQ26" i="1"/>
  <c r="BS24" i="1"/>
  <c r="AY19" i="2"/>
  <c r="BR22" i="1"/>
  <c r="AX17" i="2"/>
  <c r="BR21" i="1"/>
  <c r="AX16" i="2"/>
  <c r="AW21" i="2"/>
  <c r="AW59" i="2" s="1"/>
  <c r="BS23" i="1"/>
  <c r="AY18" i="2"/>
  <c r="BS8" i="1"/>
  <c r="BT9" i="1"/>
  <c r="BT6" i="1"/>
  <c r="BU7" i="1"/>
  <c r="BS20" i="1"/>
  <c r="AZ15" i="2" s="1"/>
  <c r="G7" i="1"/>
  <c r="F6" i="1"/>
  <c r="F9" i="1"/>
  <c r="AW23" i="2" l="1"/>
  <c r="BQ28" i="1"/>
  <c r="BQ43" i="1"/>
  <c r="AX38" i="2" s="1"/>
  <c r="AX21" i="2"/>
  <c r="AX59" i="2" s="1"/>
  <c r="BS21" i="1"/>
  <c r="AY16" i="2"/>
  <c r="BR26" i="1"/>
  <c r="BS22" i="1"/>
  <c r="AY17" i="2"/>
  <c r="BT23" i="1"/>
  <c r="AZ18" i="2"/>
  <c r="BT24" i="1"/>
  <c r="AZ19" i="2"/>
  <c r="BT8" i="1"/>
  <c r="BU9" i="1"/>
  <c r="BV7" i="1"/>
  <c r="BU6" i="1"/>
  <c r="F8" i="1"/>
  <c r="G9" i="1"/>
  <c r="H7" i="1"/>
  <c r="G6" i="1"/>
  <c r="BT20" i="1"/>
  <c r="BA15" i="2" s="1"/>
  <c r="AX23" i="2" l="1"/>
  <c r="BR28" i="1"/>
  <c r="BR43" i="1"/>
  <c r="AY38" i="2" s="1"/>
  <c r="BS26" i="1"/>
  <c r="BU23" i="1"/>
  <c r="BA18" i="2"/>
  <c r="AY21" i="2"/>
  <c r="AY59" i="2" s="1"/>
  <c r="BU24" i="1"/>
  <c r="BA19" i="2"/>
  <c r="BT22" i="1"/>
  <c r="AZ17" i="2"/>
  <c r="BT21" i="1"/>
  <c r="AZ16" i="2"/>
  <c r="BV6" i="1"/>
  <c r="BV9" i="1"/>
  <c r="BW7" i="1"/>
  <c r="G8" i="1"/>
  <c r="BU8" i="1"/>
  <c r="BU20" i="1"/>
  <c r="BB15" i="2" s="1"/>
  <c r="H9" i="1"/>
  <c r="I7" i="1"/>
  <c r="H6" i="1"/>
  <c r="AY23" i="2" l="1"/>
  <c r="BS28" i="1"/>
  <c r="BS43" i="1"/>
  <c r="AZ38" i="2" s="1"/>
  <c r="BT26" i="1"/>
  <c r="BT43" i="1" s="1"/>
  <c r="BA38" i="2" s="1"/>
  <c r="BU22" i="1"/>
  <c r="BA17" i="2"/>
  <c r="AZ21" i="2"/>
  <c r="AZ59" i="2" s="1"/>
  <c r="BU21" i="1"/>
  <c r="BA16" i="2"/>
  <c r="BV24" i="1"/>
  <c r="BB19" i="2"/>
  <c r="BV23" i="1"/>
  <c r="BB18" i="2"/>
  <c r="BX7" i="1"/>
  <c r="BW6" i="1"/>
  <c r="BW9" i="1"/>
  <c r="BV8" i="1"/>
  <c r="J7" i="1"/>
  <c r="I6" i="1"/>
  <c r="I9" i="1"/>
  <c r="H8" i="1"/>
  <c r="BV20" i="1"/>
  <c r="BC15" i="2" s="1"/>
  <c r="AZ23" i="2" l="1"/>
  <c r="BT28" i="1"/>
  <c r="BU26" i="1"/>
  <c r="BU43" i="1" s="1"/>
  <c r="BB38" i="2" s="1"/>
  <c r="BW23" i="1"/>
  <c r="BC18" i="2"/>
  <c r="BW24" i="1"/>
  <c r="BC19" i="2"/>
  <c r="BV21" i="1"/>
  <c r="BB16" i="2"/>
  <c r="BA21" i="2"/>
  <c r="BA59" i="2" s="1"/>
  <c r="BV22" i="1"/>
  <c r="BB17" i="2"/>
  <c r="I8" i="1"/>
  <c r="BW8" i="1"/>
  <c r="BX6" i="1"/>
  <c r="BY7" i="1"/>
  <c r="BX9" i="1"/>
  <c r="BW20" i="1"/>
  <c r="BD15" i="2" s="1"/>
  <c r="J6" i="1"/>
  <c r="J9" i="1"/>
  <c r="K7" i="1"/>
  <c r="BA23" i="2" l="1"/>
  <c r="BV26" i="1"/>
  <c r="BV43" i="1" s="1"/>
  <c r="BC38" i="2" s="1"/>
  <c r="BU28" i="1"/>
  <c r="BX24" i="1"/>
  <c r="BD19" i="2"/>
  <c r="BB21" i="2"/>
  <c r="BB59" i="2" s="1"/>
  <c r="BW21" i="1"/>
  <c r="BC16" i="2"/>
  <c r="BW22" i="1"/>
  <c r="BC17" i="2"/>
  <c r="BX23" i="1"/>
  <c r="BD18" i="2"/>
  <c r="BX8" i="1"/>
  <c r="J8" i="1"/>
  <c r="BY9" i="1"/>
  <c r="BZ7" i="1"/>
  <c r="BY6" i="1"/>
  <c r="K9" i="1"/>
  <c r="L7" i="1"/>
  <c r="K6" i="1"/>
  <c r="BX20" i="1"/>
  <c r="BE15" i="2" s="1"/>
  <c r="BW26" i="1" l="1"/>
  <c r="BW43" i="1" s="1"/>
  <c r="BD38" i="2" s="1"/>
  <c r="BB23" i="2"/>
  <c r="BV28" i="1"/>
  <c r="BX22" i="1"/>
  <c r="BD17" i="2"/>
  <c r="BC21" i="2"/>
  <c r="BC59" i="2" s="1"/>
  <c r="BY23" i="1"/>
  <c r="BE18" i="2"/>
  <c r="BX21" i="1"/>
  <c r="BD16" i="2"/>
  <c r="BY24" i="1"/>
  <c r="BE19" i="2"/>
  <c r="K8" i="1"/>
  <c r="CA7" i="1"/>
  <c r="BZ9" i="1"/>
  <c r="BZ6" i="1"/>
  <c r="BY8" i="1"/>
  <c r="BY20" i="1"/>
  <c r="BF15" i="2" s="1"/>
  <c r="L9" i="1"/>
  <c r="M7" i="1"/>
  <c r="L6" i="1"/>
  <c r="BW28" i="1" l="1"/>
  <c r="BX26" i="1"/>
  <c r="BX43" i="1" s="1"/>
  <c r="BE38" i="2" s="1"/>
  <c r="BC23" i="2"/>
  <c r="BY21" i="1"/>
  <c r="BE16" i="2"/>
  <c r="BY22" i="1"/>
  <c r="BE17" i="2"/>
  <c r="BZ24" i="1"/>
  <c r="BF19" i="2"/>
  <c r="BZ23" i="1"/>
  <c r="BF18" i="2"/>
  <c r="BD21" i="2"/>
  <c r="BD59" i="2" s="1"/>
  <c r="BZ8" i="1"/>
  <c r="L8" i="1"/>
  <c r="CA6" i="1"/>
  <c r="CA9" i="1"/>
  <c r="CB7" i="1"/>
  <c r="N7" i="1"/>
  <c r="M6" i="1"/>
  <c r="M9" i="1"/>
  <c r="BZ20" i="1"/>
  <c r="BG15" i="2" s="1"/>
  <c r="BX28" i="1" l="1"/>
  <c r="BD23" i="2"/>
  <c r="BE21" i="2"/>
  <c r="BE59" i="2" s="1"/>
  <c r="CA23" i="1"/>
  <c r="BG18" i="2"/>
  <c r="BZ22" i="1"/>
  <c r="BF17" i="2"/>
  <c r="CA24" i="1"/>
  <c r="BG19" i="2"/>
  <c r="BY26" i="1"/>
  <c r="BY43" i="1" s="1"/>
  <c r="BF38" i="2" s="1"/>
  <c r="BZ21" i="1"/>
  <c r="BF16" i="2"/>
  <c r="CA8" i="1"/>
  <c r="CB6" i="1"/>
  <c r="CC7" i="1"/>
  <c r="CB9" i="1"/>
  <c r="O7" i="1"/>
  <c r="N6" i="1"/>
  <c r="N9" i="1"/>
  <c r="CA20" i="1"/>
  <c r="BH15" i="2" s="1"/>
  <c r="M8" i="1"/>
  <c r="BE23" i="2" l="1"/>
  <c r="BZ26" i="1"/>
  <c r="BZ43" i="1" s="1"/>
  <c r="BG38" i="2" s="1"/>
  <c r="BY28" i="1"/>
  <c r="CA22" i="1"/>
  <c r="BG17" i="2"/>
  <c r="BF21" i="2"/>
  <c r="BF59" i="2" s="1"/>
  <c r="CB24" i="1"/>
  <c r="BH19" i="2"/>
  <c r="CA21" i="1"/>
  <c r="BG16" i="2"/>
  <c r="CB23" i="1"/>
  <c r="BH18" i="2"/>
  <c r="CB8" i="1"/>
  <c r="CD7" i="1"/>
  <c r="CC9" i="1"/>
  <c r="CC6" i="1"/>
  <c r="CB20" i="1"/>
  <c r="BI15" i="2" s="1"/>
  <c r="N8" i="1"/>
  <c r="O9" i="1"/>
  <c r="P7" i="1"/>
  <c r="O6" i="1"/>
  <c r="BG21" i="2" l="1"/>
  <c r="BG59" i="2" s="1"/>
  <c r="CA26" i="1"/>
  <c r="CA43" i="1" s="1"/>
  <c r="BH38" i="2" s="1"/>
  <c r="BF23" i="2"/>
  <c r="BZ28" i="1"/>
  <c r="CB21" i="1"/>
  <c r="BH16" i="2"/>
  <c r="CC23" i="1"/>
  <c r="BI18" i="2"/>
  <c r="CC24" i="1"/>
  <c r="BI19" i="2"/>
  <c r="CB22" i="1"/>
  <c r="BH17" i="2"/>
  <c r="CC8" i="1"/>
  <c r="CD9" i="1"/>
  <c r="CD6" i="1"/>
  <c r="CE7" i="1"/>
  <c r="CC20" i="1"/>
  <c r="BJ15" i="2" s="1"/>
  <c r="P9" i="1"/>
  <c r="Q7" i="1"/>
  <c r="P6" i="1"/>
  <c r="O8" i="1"/>
  <c r="CB26" i="1" l="1"/>
  <c r="CB43" i="1" s="1"/>
  <c r="BI38" i="2" s="1"/>
  <c r="BG23" i="2"/>
  <c r="CA28" i="1"/>
  <c r="CD23" i="1"/>
  <c r="BJ18" i="2"/>
  <c r="CD24" i="1"/>
  <c r="BJ19" i="2"/>
  <c r="BH21" i="2"/>
  <c r="BH59" i="2" s="1"/>
  <c r="CC22" i="1"/>
  <c r="BI17" i="2"/>
  <c r="CC21" i="1"/>
  <c r="BI16" i="2"/>
  <c r="CE6" i="1"/>
  <c r="CE9" i="1"/>
  <c r="CD8" i="1"/>
  <c r="R7" i="1"/>
  <c r="Q6" i="1"/>
  <c r="Q9" i="1"/>
  <c r="P8" i="1"/>
  <c r="CD20" i="1"/>
  <c r="BK15" i="2" s="1"/>
  <c r="CC26" i="1" l="1"/>
  <c r="BH23" i="2"/>
  <c r="CB28" i="1"/>
  <c r="CE24" i="1"/>
  <c r="BL19" i="2" s="1"/>
  <c r="BK19" i="2"/>
  <c r="CD22" i="1"/>
  <c r="BJ17" i="2"/>
  <c r="CD21" i="1"/>
  <c r="BJ16" i="2"/>
  <c r="BI21" i="2"/>
  <c r="BI59" i="2" s="1"/>
  <c r="CE23" i="1"/>
  <c r="BL18" i="2" s="1"/>
  <c r="BK18" i="2"/>
  <c r="CE8" i="1"/>
  <c r="R6" i="1"/>
  <c r="R9" i="1"/>
  <c r="S7" i="1"/>
  <c r="CE20" i="1"/>
  <c r="Q8" i="1"/>
  <c r="CC43" i="1" l="1"/>
  <c r="BJ38" i="2" s="1"/>
  <c r="BI23" i="2"/>
  <c r="CC28" i="1"/>
  <c r="CE22" i="1"/>
  <c r="BL17" i="2" s="1"/>
  <c r="BK17" i="2"/>
  <c r="BJ21" i="2"/>
  <c r="BJ59" i="2" s="1"/>
  <c r="CD26" i="1"/>
  <c r="CE21" i="1"/>
  <c r="BL16" i="2" s="1"/>
  <c r="BK16" i="2"/>
  <c r="BL15" i="2"/>
  <c r="R8" i="1"/>
  <c r="S9" i="1"/>
  <c r="T7" i="1"/>
  <c r="S6" i="1"/>
  <c r="CE26" i="1" l="1"/>
  <c r="CE43" i="1" s="1"/>
  <c r="BL38" i="2" s="1"/>
  <c r="CD43" i="1"/>
  <c r="BK38" i="2" s="1"/>
  <c r="CD28" i="1"/>
  <c r="BJ23" i="2"/>
  <c r="BL21" i="2"/>
  <c r="BL59" i="2" s="1"/>
  <c r="BK21" i="2"/>
  <c r="BK59" i="2" s="1"/>
  <c r="T9" i="1"/>
  <c r="U7" i="1"/>
  <c r="T6" i="1"/>
  <c r="S8" i="1"/>
  <c r="BK23" i="2" l="1"/>
  <c r="CE28" i="1"/>
  <c r="T8" i="1"/>
  <c r="V7" i="1"/>
  <c r="U6" i="1"/>
  <c r="U9" i="1"/>
  <c r="BL23" i="2" l="1"/>
  <c r="V6" i="1"/>
  <c r="V9" i="1"/>
  <c r="W7" i="1"/>
  <c r="U8" i="1"/>
  <c r="V8" i="1" l="1"/>
  <c r="W9" i="1"/>
  <c r="X7" i="1"/>
  <c r="W6" i="1"/>
  <c r="W8" i="1" l="1"/>
  <c r="X9" i="1"/>
  <c r="Y7" i="1"/>
  <c r="X6" i="1"/>
  <c r="Z7" i="1" l="1"/>
  <c r="Y6" i="1"/>
  <c r="Y9" i="1"/>
  <c r="X8" i="1"/>
  <c r="Y8" i="1" l="1"/>
  <c r="Z6" i="1"/>
  <c r="Z9" i="1"/>
  <c r="AA7" i="1"/>
  <c r="AA9" i="1" l="1"/>
  <c r="AB7" i="1"/>
  <c r="AA6" i="1"/>
  <c r="Z8" i="1"/>
  <c r="AB9" i="1" l="1"/>
  <c r="AC7" i="1"/>
  <c r="AB6" i="1"/>
  <c r="AA8" i="1"/>
  <c r="AC6" i="1" l="1"/>
  <c r="AC9" i="1"/>
  <c r="AB8" i="1"/>
  <c r="AC8" i="1" l="1"/>
  <c r="AV63" i="1" l="1"/>
  <c r="AV64" i="1" s="1"/>
  <c r="AX63" i="1" l="1"/>
  <c r="AX64" i="1" s="1"/>
  <c r="AW63" i="1"/>
  <c r="AW64" i="1" s="1"/>
  <c r="AY63" i="1" l="1"/>
  <c r="AY64" i="1" s="1"/>
  <c r="AZ63" i="1" l="1"/>
  <c r="AZ64" i="1" s="1"/>
  <c r="BA63" i="1" l="1"/>
  <c r="BA64" i="1" s="1"/>
  <c r="BB63" i="1" l="1"/>
  <c r="BB64" i="1" s="1"/>
  <c r="BC63" i="1" l="1"/>
  <c r="BC64" i="1" s="1"/>
  <c r="BD63" i="1" l="1"/>
  <c r="BD64" i="1" s="1"/>
  <c r="BE63" i="1" l="1"/>
  <c r="BE64" i="1" s="1"/>
  <c r="BF63" i="1" l="1"/>
  <c r="BF64" i="1" s="1"/>
  <c r="BG63" i="1" l="1"/>
  <c r="BG64" i="1" s="1"/>
  <c r="BH63" i="1" l="1"/>
  <c r="BH64" i="1" s="1"/>
  <c r="BI63" i="1" l="1"/>
  <c r="BI64" i="1" s="1"/>
  <c r="BJ63" i="1" l="1"/>
  <c r="BJ64" i="1" s="1"/>
  <c r="BK63" i="1" l="1"/>
  <c r="BK64" i="1" s="1"/>
  <c r="BL63" i="1" l="1"/>
  <c r="BL64" i="1" s="1"/>
  <c r="BM63" i="1" l="1"/>
  <c r="BM64" i="1" s="1"/>
  <c r="BN63" i="1" l="1"/>
  <c r="BN64" i="1" s="1"/>
  <c r="BO63" i="1" l="1"/>
  <c r="BO64" i="1" s="1"/>
  <c r="BP63" i="1" l="1"/>
  <c r="BP64" i="1" s="1"/>
  <c r="BQ63" i="1" l="1"/>
  <c r="BQ64" i="1" s="1"/>
  <c r="BR63" i="1" l="1"/>
  <c r="BR64" i="1" s="1"/>
  <c r="BS63" i="1" l="1"/>
  <c r="BS64" i="1" s="1"/>
  <c r="BT63" i="1" l="1"/>
  <c r="BT64" i="1" s="1"/>
  <c r="BU63" i="1" l="1"/>
  <c r="BU64" i="1" s="1"/>
  <c r="BV63" i="1" l="1"/>
  <c r="BV64" i="1" s="1"/>
  <c r="BW63" i="1" l="1"/>
  <c r="BW64" i="1" s="1"/>
  <c r="BX63" i="1" l="1"/>
  <c r="BX64" i="1" s="1"/>
  <c r="BY63" i="1" l="1"/>
  <c r="BY64" i="1" s="1"/>
  <c r="BZ63" i="1" l="1"/>
  <c r="BZ64" i="1" s="1"/>
  <c r="CA63" i="1" l="1"/>
  <c r="CA64" i="1" s="1"/>
  <c r="CB63" i="1" l="1"/>
  <c r="CB64" i="1" s="1"/>
  <c r="CC63" i="1" l="1"/>
  <c r="CC64" i="1" s="1"/>
  <c r="CD63" i="1" l="1"/>
  <c r="CD64" i="1" s="1"/>
  <c r="CE63" i="1"/>
  <c r="CE64" i="1" s="1"/>
  <c r="N29" i="1"/>
  <c r="AB35" i="1"/>
  <c r="I37" i="1"/>
  <c r="H36" i="1"/>
  <c r="AA34" i="1"/>
  <c r="G31" i="1"/>
  <c r="G33" i="1"/>
  <c r="Z36" i="1"/>
  <c r="L33" i="1"/>
  <c r="L36" i="1"/>
  <c r="L31" i="1"/>
  <c r="M37" i="1"/>
  <c r="M36" i="1"/>
  <c r="M35" i="1"/>
  <c r="O33" i="1"/>
  <c r="AA30" i="1"/>
  <c r="H31" i="1"/>
  <c r="AB32" i="1"/>
  <c r="H34" i="1"/>
  <c r="I35" i="1"/>
  <c r="G35" i="1"/>
  <c r="I30" i="1"/>
  <c r="G34" i="1"/>
  <c r="H35" i="1"/>
  <c r="J34" i="1"/>
  <c r="J30" i="1"/>
  <c r="Z33" i="1"/>
  <c r="K32" i="1"/>
  <c r="Z35" i="1"/>
  <c r="K33" i="1"/>
  <c r="P29" i="1"/>
  <c r="G32" i="1"/>
  <c r="G36" i="1"/>
  <c r="AB37" i="1"/>
  <c r="G30" i="1"/>
  <c r="AB30" i="1"/>
  <c r="AB31" i="1"/>
  <c r="H37" i="1"/>
  <c r="J33" i="1"/>
  <c r="J37" i="1"/>
  <c r="K30" i="1"/>
  <c r="K37" i="1"/>
  <c r="Z37" i="1"/>
  <c r="K31" i="1"/>
  <c r="AB36" i="1"/>
  <c r="AA37" i="1"/>
  <c r="AA31" i="1"/>
  <c r="I34" i="1"/>
  <c r="AA32" i="1"/>
  <c r="I36" i="1"/>
  <c r="G37" i="1"/>
  <c r="AB34" i="1"/>
  <c r="AA29" i="1"/>
  <c r="J31" i="1"/>
  <c r="K35" i="1"/>
  <c r="K36" i="1"/>
  <c r="K34" i="1"/>
  <c r="L35" i="1"/>
  <c r="L34" i="1"/>
  <c r="M34" i="1"/>
  <c r="N33" i="1"/>
  <c r="N31" i="1"/>
  <c r="O36" i="1"/>
  <c r="O30" i="1"/>
  <c r="P36" i="1"/>
  <c r="P37" i="1"/>
  <c r="Q33" i="1"/>
  <c r="Q34" i="1"/>
  <c r="Q30" i="1"/>
  <c r="T30" i="1"/>
  <c r="T35" i="1"/>
  <c r="T33" i="1"/>
  <c r="V31" i="1"/>
  <c r="V32" i="1"/>
  <c r="W32" i="1"/>
  <c r="Y34" i="1"/>
  <c r="Y35" i="1"/>
  <c r="Y36" i="1"/>
  <c r="Y37" i="1"/>
  <c r="AA35" i="1"/>
  <c r="I31" i="1"/>
  <c r="Z30" i="1"/>
  <c r="M31" i="1"/>
  <c r="N37" i="1"/>
  <c r="P34" i="1"/>
  <c r="P30" i="1"/>
  <c r="P35" i="1"/>
  <c r="Q36" i="1"/>
  <c r="S30" i="1"/>
  <c r="S33" i="1"/>
  <c r="T37" i="1"/>
  <c r="U35" i="1"/>
  <c r="U33" i="1"/>
  <c r="V37" i="1"/>
  <c r="W36" i="1"/>
  <c r="W33" i="1"/>
  <c r="V29" i="1"/>
  <c r="X36" i="1"/>
  <c r="X31" i="1"/>
  <c r="Y30" i="1"/>
  <c r="I32" i="1"/>
  <c r="H32" i="1"/>
  <c r="Z31" i="1"/>
  <c r="Z34" i="1"/>
  <c r="M32" i="1"/>
  <c r="N30" i="1"/>
  <c r="N35" i="1"/>
  <c r="O32" i="1"/>
  <c r="O35" i="1"/>
  <c r="Q35" i="1"/>
  <c r="Q31" i="1"/>
  <c r="S31" i="1"/>
  <c r="S32" i="1"/>
  <c r="T36" i="1"/>
  <c r="T32" i="1"/>
  <c r="U34" i="1"/>
  <c r="U32" i="1"/>
  <c r="V30" i="1"/>
  <c r="V34" i="1"/>
  <c r="V35" i="1"/>
  <c r="W34" i="1"/>
  <c r="X30" i="1"/>
  <c r="X37" i="1"/>
  <c r="Y31" i="1"/>
  <c r="R35" i="1"/>
  <c r="AB33" i="1"/>
  <c r="I33" i="1"/>
  <c r="J35" i="1"/>
  <c r="J36" i="1"/>
  <c r="Z32" i="1"/>
  <c r="L30" i="1"/>
  <c r="L32" i="1"/>
  <c r="N32" i="1"/>
  <c r="N36" i="1"/>
  <c r="O37" i="1"/>
  <c r="P33" i="1"/>
  <c r="P32" i="1"/>
  <c r="Q32" i="1"/>
  <c r="Q37" i="1"/>
  <c r="Q29" i="1"/>
  <c r="O34" i="2"/>
  <c r="S34" i="1"/>
  <c r="T34" i="1"/>
  <c r="T31" i="1"/>
  <c r="U36" i="1"/>
  <c r="U31" i="1"/>
  <c r="V36" i="1"/>
  <c r="W29" i="1"/>
  <c r="W37" i="1"/>
  <c r="W35" i="1"/>
  <c r="X33" i="1"/>
  <c r="X32" i="1"/>
  <c r="Y33" i="1"/>
  <c r="R36" i="1"/>
  <c r="Y29" i="1"/>
  <c r="R31" i="1"/>
  <c r="H30" i="1"/>
  <c r="J29" i="1"/>
  <c r="K29" i="1"/>
  <c r="I34" i="2"/>
  <c r="O31" i="1"/>
  <c r="O29" i="1"/>
  <c r="S37" i="1"/>
  <c r="U29" i="1"/>
  <c r="R34" i="1"/>
  <c r="R32" i="1"/>
  <c r="AB29" i="1"/>
  <c r="L37" i="1"/>
  <c r="M33" i="1"/>
  <c r="O34" i="1"/>
  <c r="S35" i="1"/>
  <c r="U30" i="1"/>
  <c r="X35" i="1"/>
  <c r="Y32" i="1"/>
  <c r="AA36" i="1"/>
  <c r="S36" i="1"/>
  <c r="U37" i="1"/>
  <c r="W30" i="1"/>
  <c r="X34" i="1"/>
  <c r="R33" i="1"/>
  <c r="R30" i="1"/>
  <c r="H33" i="1"/>
  <c r="N34" i="1"/>
  <c r="W31" i="1"/>
  <c r="N34" i="2"/>
  <c r="P31" i="1"/>
  <c r="R29" i="1"/>
  <c r="M30" i="1"/>
  <c r="R37" i="1"/>
  <c r="F32" i="1"/>
  <c r="F36" i="1"/>
  <c r="T34" i="2"/>
  <c r="V33" i="1"/>
  <c r="F35" i="1"/>
  <c r="AE35" i="1" s="1"/>
  <c r="F30" i="1"/>
  <c r="F33" i="1"/>
  <c r="F34" i="1"/>
  <c r="F31" i="1"/>
  <c r="F37" i="1"/>
  <c r="D34" i="2"/>
  <c r="F29" i="1"/>
  <c r="AE31" i="1" l="1"/>
  <c r="AE37" i="1"/>
  <c r="AE34" i="1"/>
  <c r="AE33" i="1"/>
  <c r="AE30" i="1"/>
  <c r="AE36" i="1"/>
  <c r="T36" i="2"/>
  <c r="T40" i="2" s="1"/>
  <c r="V39" i="1"/>
  <c r="D36" i="2"/>
  <c r="D40" i="2" s="1"/>
  <c r="F39" i="1"/>
  <c r="AU29" i="1"/>
  <c r="AA34" i="2"/>
  <c r="AC29" i="1"/>
  <c r="AH29" i="1" s="1"/>
  <c r="AU31" i="1"/>
  <c r="AC31" i="1"/>
  <c r="AH31" i="1" s="1"/>
  <c r="AU34" i="1"/>
  <c r="AC34" i="1"/>
  <c r="AH34" i="1" s="1"/>
  <c r="AU36" i="1"/>
  <c r="AC36" i="1"/>
  <c r="AH36" i="1" s="1"/>
  <c r="AU32" i="1"/>
  <c r="AC32" i="1"/>
  <c r="AH32" i="1" s="1"/>
  <c r="P39" i="1"/>
  <c r="N36" i="2"/>
  <c r="N40" i="2" s="1"/>
  <c r="G29" i="1"/>
  <c r="E34" i="2"/>
  <c r="U34" i="2"/>
  <c r="V34" i="2"/>
  <c r="X29" i="1"/>
  <c r="AU35" i="1"/>
  <c r="AC35" i="1"/>
  <c r="AH35" i="1" s="1"/>
  <c r="K39" i="1"/>
  <c r="I36" i="2"/>
  <c r="I40" i="2" s="1"/>
  <c r="AU30" i="1"/>
  <c r="AC30" i="1"/>
  <c r="AH30" i="1" s="1"/>
  <c r="AU37" i="1"/>
  <c r="AC37" i="1"/>
  <c r="AH37" i="1" s="1"/>
  <c r="AC33" i="1"/>
  <c r="AH33" i="1" s="1"/>
  <c r="AU33" i="1"/>
  <c r="P34" i="2"/>
  <c r="AF31" i="1"/>
  <c r="L29" i="1"/>
  <c r="J34" i="2"/>
  <c r="J32" i="1"/>
  <c r="AE32" i="1" s="1"/>
  <c r="H34" i="2"/>
  <c r="H29" i="1"/>
  <c r="F34" i="2"/>
  <c r="S29" i="1"/>
  <c r="Q34" i="2"/>
  <c r="X34" i="2"/>
  <c r="Z29" i="1"/>
  <c r="Z34" i="2"/>
  <c r="S34" i="2"/>
  <c r="M34" i="2"/>
  <c r="W34" i="2"/>
  <c r="L34" i="2"/>
  <c r="Q39" i="1"/>
  <c r="O36" i="2"/>
  <c r="O40" i="2" s="1"/>
  <c r="R34" i="2"/>
  <c r="T29" i="1"/>
  <c r="K34" i="2"/>
  <c r="M29" i="1"/>
  <c r="G34" i="2"/>
  <c r="I29" i="1"/>
  <c r="AA33" i="1"/>
  <c r="Y34" i="2"/>
  <c r="AF36" i="1" l="1"/>
  <c r="AI36" i="1" s="1"/>
  <c r="AF35" i="1"/>
  <c r="AI35" i="1" s="1"/>
  <c r="AF33" i="1"/>
  <c r="AI33" i="1" s="1"/>
  <c r="AF32" i="1"/>
  <c r="AI32" i="1" s="1"/>
  <c r="AE29" i="1"/>
  <c r="AF29" i="1"/>
  <c r="AI29" i="1" s="1"/>
  <c r="AF34" i="1"/>
  <c r="AI34" i="1" s="1"/>
  <c r="S39" i="1"/>
  <c r="Q36" i="2"/>
  <c r="Q40" i="2" s="1"/>
  <c r="L39" i="1"/>
  <c r="J36" i="2"/>
  <c r="J40" i="2" s="1"/>
  <c r="K45" i="1"/>
  <c r="I61" i="2"/>
  <c r="I62" i="2" s="1"/>
  <c r="AA39" i="1"/>
  <c r="Y36" i="2"/>
  <c r="Y40" i="2" s="1"/>
  <c r="T39" i="1"/>
  <c r="R36" i="2"/>
  <c r="R40" i="2" s="1"/>
  <c r="N39" i="1"/>
  <c r="L36" i="2"/>
  <c r="L40" i="2" s="1"/>
  <c r="AB39" i="1"/>
  <c r="Z36" i="2"/>
  <c r="Z40" i="2" s="1"/>
  <c r="AF30" i="1"/>
  <c r="R39" i="1"/>
  <c r="P36" i="2"/>
  <c r="P40" i="2" s="1"/>
  <c r="X39" i="1"/>
  <c r="V36" i="2"/>
  <c r="V40" i="2" s="1"/>
  <c r="P45" i="1"/>
  <c r="N61" i="2"/>
  <c r="N62" i="2" s="1"/>
  <c r="AU39" i="1"/>
  <c r="AU41" i="1" s="1"/>
  <c r="AU45" i="1" s="1"/>
  <c r="AF37" i="1"/>
  <c r="T61" i="2"/>
  <c r="T62" i="2" s="1"/>
  <c r="V45" i="1"/>
  <c r="G36" i="2"/>
  <c r="G40" i="2" s="1"/>
  <c r="I39" i="1"/>
  <c r="S36" i="2"/>
  <c r="S40" i="2" s="1"/>
  <c r="U39" i="1"/>
  <c r="K36" i="2"/>
  <c r="K40" i="2" s="1"/>
  <c r="M39" i="1"/>
  <c r="Y39" i="1"/>
  <c r="W36" i="2"/>
  <c r="W40" i="2" s="1"/>
  <c r="J39" i="1"/>
  <c r="H36" i="2"/>
  <c r="H40" i="2" s="1"/>
  <c r="U36" i="2"/>
  <c r="U40" i="2" s="1"/>
  <c r="W39" i="1"/>
  <c r="AC39" i="1"/>
  <c r="AH39" i="1" s="1"/>
  <c r="AA36" i="2"/>
  <c r="AA40" i="2" s="1"/>
  <c r="O61" i="2"/>
  <c r="O62" i="2" s="1"/>
  <c r="Q45" i="1"/>
  <c r="O39" i="1"/>
  <c r="M36" i="2"/>
  <c r="M40" i="2" s="1"/>
  <c r="Z39" i="1"/>
  <c r="X36" i="2"/>
  <c r="X40" i="2" s="1"/>
  <c r="H39" i="1"/>
  <c r="F36" i="2"/>
  <c r="F40" i="2" s="1"/>
  <c r="AI31" i="1"/>
  <c r="AJ31" i="1"/>
  <c r="AL31" i="1" s="1"/>
  <c r="G39" i="1"/>
  <c r="E36" i="2"/>
  <c r="E40" i="2" s="1"/>
  <c r="D61" i="2"/>
  <c r="D62" i="2" s="1"/>
  <c r="F45" i="1"/>
  <c r="AJ36" i="1"/>
  <c r="AL36" i="1" s="1"/>
  <c r="AE39" i="1" l="1"/>
  <c r="AJ34" i="1"/>
  <c r="AL34" i="1" s="1"/>
  <c r="AV34" i="1" s="1"/>
  <c r="AC29" i="2" s="1"/>
  <c r="AJ33" i="1"/>
  <c r="AL33" i="1" s="1"/>
  <c r="AV33" i="1" s="1"/>
  <c r="AC28" i="2" s="1"/>
  <c r="AJ35" i="1"/>
  <c r="AL35" i="1" s="1"/>
  <c r="AV35" i="1" s="1"/>
  <c r="AC30" i="2" s="1"/>
  <c r="AJ29" i="1"/>
  <c r="AL29" i="1" s="1"/>
  <c r="AV29" i="1" s="1"/>
  <c r="AW29" i="1" s="1"/>
  <c r="AD24" i="2" s="1"/>
  <c r="AJ32" i="1"/>
  <c r="AL32" i="1" s="1"/>
  <c r="I45" i="1"/>
  <c r="G61" i="2"/>
  <c r="G62" i="2" s="1"/>
  <c r="G45" i="1"/>
  <c r="E61" i="2"/>
  <c r="E62" i="2" s="1"/>
  <c r="F61" i="2"/>
  <c r="F62" i="2" s="1"/>
  <c r="H45" i="1"/>
  <c r="M61" i="2"/>
  <c r="M62" i="2" s="1"/>
  <c r="O45" i="1"/>
  <c r="AA61" i="2"/>
  <c r="AA62" i="2" s="1"/>
  <c r="AC45" i="1"/>
  <c r="AH45" i="1" s="1"/>
  <c r="W61" i="2"/>
  <c r="W62" i="2" s="1"/>
  <c r="Y45" i="1"/>
  <c r="R45" i="1"/>
  <c r="P61" i="2"/>
  <c r="P62" i="2" s="1"/>
  <c r="M45" i="1"/>
  <c r="K61" i="2"/>
  <c r="K62" i="2" s="1"/>
  <c r="AB45" i="1"/>
  <c r="Z61" i="2"/>
  <c r="Z62" i="2" s="1"/>
  <c r="U61" i="2"/>
  <c r="U62" i="2" s="1"/>
  <c r="W45" i="1"/>
  <c r="S61" i="2"/>
  <c r="S62" i="2" s="1"/>
  <c r="U45" i="1"/>
  <c r="AF39" i="1"/>
  <c r="AI39" i="1" s="1"/>
  <c r="L61" i="2"/>
  <c r="L62" i="2" s="1"/>
  <c r="N45" i="1"/>
  <c r="AA45" i="1"/>
  <c r="Y61" i="2"/>
  <c r="Y62" i="2" s="1"/>
  <c r="J61" i="2"/>
  <c r="J62" i="2" s="1"/>
  <c r="L45" i="1"/>
  <c r="T45" i="1"/>
  <c r="R61" i="2"/>
  <c r="R62" i="2" s="1"/>
  <c r="S45" i="1"/>
  <c r="Q61" i="2"/>
  <c r="Q62" i="2" s="1"/>
  <c r="AV36" i="1"/>
  <c r="AC31" i="2" s="1"/>
  <c r="AV31" i="1"/>
  <c r="AC26" i="2" s="1"/>
  <c r="Z45" i="1"/>
  <c r="X61" i="2"/>
  <c r="X62" i="2" s="1"/>
  <c r="J45" i="1"/>
  <c r="H61" i="2"/>
  <c r="H62" i="2" s="1"/>
  <c r="AI37" i="1"/>
  <c r="AJ37" i="1"/>
  <c r="AL37" i="1" s="1"/>
  <c r="X45" i="1"/>
  <c r="V61" i="2"/>
  <c r="V62" i="2" s="1"/>
  <c r="AI30" i="1"/>
  <c r="AJ30" i="1"/>
  <c r="AL30" i="1" s="1"/>
  <c r="AC24" i="2" l="1"/>
  <c r="AW35" i="1"/>
  <c r="AD30" i="2" s="1"/>
  <c r="AW36" i="1"/>
  <c r="AD31" i="2" s="1"/>
  <c r="AX29" i="1"/>
  <c r="AV32" i="1"/>
  <c r="AC27" i="2" s="1"/>
  <c r="AE45" i="1"/>
  <c r="AF45" i="1"/>
  <c r="AI45" i="1" s="1"/>
  <c r="AV30" i="1"/>
  <c r="AW30" i="1" s="1"/>
  <c r="AV37" i="1"/>
  <c r="AC32" i="2" s="1"/>
  <c r="AW34" i="1"/>
  <c r="AW33" i="1"/>
  <c r="AJ39" i="1"/>
  <c r="AW31" i="1"/>
  <c r="AX36" i="1" l="1"/>
  <c r="AE31" i="2" s="1"/>
  <c r="AE24" i="2"/>
  <c r="AX35" i="1"/>
  <c r="AY29" i="1"/>
  <c r="AF24" i="2" s="1"/>
  <c r="AW32" i="1"/>
  <c r="AD27" i="2" s="1"/>
  <c r="AW37" i="1"/>
  <c r="AD32" i="2" s="1"/>
  <c r="AD26" i="2"/>
  <c r="AX31" i="1"/>
  <c r="AD29" i="2"/>
  <c r="AX34" i="1"/>
  <c r="AD25" i="2"/>
  <c r="AD28" i="2"/>
  <c r="AX33" i="1"/>
  <c r="AC25" i="2"/>
  <c r="AC34" i="2" s="1"/>
  <c r="AC36" i="2" s="1"/>
  <c r="AC40" i="2" s="1"/>
  <c r="AC61" i="2" s="1"/>
  <c r="AC62" i="2" s="1"/>
  <c r="AV39" i="1"/>
  <c r="AV41" i="1" s="1"/>
  <c r="AV45" i="1" s="1"/>
  <c r="AX30" i="1"/>
  <c r="AJ45" i="1"/>
  <c r="AY36" i="1" l="1"/>
  <c r="AF31" i="2" s="1"/>
  <c r="AZ29" i="1"/>
  <c r="BA29" i="1" s="1"/>
  <c r="AE30" i="2"/>
  <c r="AY35" i="1"/>
  <c r="AW39" i="1"/>
  <c r="AW41" i="1" s="1"/>
  <c r="AW45" i="1" s="1"/>
  <c r="AX37" i="1"/>
  <c r="AY37" i="1" s="1"/>
  <c r="AX32" i="1"/>
  <c r="AE27" i="2" s="1"/>
  <c r="AE28" i="2"/>
  <c r="AY33" i="1"/>
  <c r="AE29" i="2"/>
  <c r="AY34" i="1"/>
  <c r="AE25" i="2"/>
  <c r="AY30" i="1"/>
  <c r="AE26" i="2"/>
  <c r="AY31" i="1"/>
  <c r="AD34" i="2"/>
  <c r="AD36" i="2" s="1"/>
  <c r="AD40" i="2" s="1"/>
  <c r="AD61" i="2" s="1"/>
  <c r="AD62" i="2" s="1"/>
  <c r="AG24" i="2" l="1"/>
  <c r="AZ36" i="1"/>
  <c r="AG31" i="2" s="1"/>
  <c r="AY32" i="1"/>
  <c r="AZ32" i="1" s="1"/>
  <c r="AE32" i="2"/>
  <c r="AE34" i="2" s="1"/>
  <c r="AE36" i="2" s="1"/>
  <c r="AE40" i="2" s="1"/>
  <c r="AE61" i="2" s="1"/>
  <c r="AE62" i="2" s="1"/>
  <c r="AX39" i="1"/>
  <c r="AX41" i="1" s="1"/>
  <c r="AX45" i="1" s="1"/>
  <c r="AF30" i="2"/>
  <c r="AZ35" i="1"/>
  <c r="AH24" i="2"/>
  <c r="BB29" i="1"/>
  <c r="AF25" i="2"/>
  <c r="AZ30" i="1"/>
  <c r="AF28" i="2"/>
  <c r="AZ33" i="1"/>
  <c r="AF32" i="2"/>
  <c r="AZ37" i="1"/>
  <c r="AF26" i="2"/>
  <c r="AZ31" i="1"/>
  <c r="AF29" i="2"/>
  <c r="AZ34" i="1"/>
  <c r="BA36" i="1" l="1"/>
  <c r="AH31" i="2" s="1"/>
  <c r="AF27" i="2"/>
  <c r="AF34" i="2" s="1"/>
  <c r="AF36" i="2" s="1"/>
  <c r="AF40" i="2" s="1"/>
  <c r="AF61" i="2" s="1"/>
  <c r="AF62" i="2" s="1"/>
  <c r="AY39" i="1"/>
  <c r="AY41" i="1" s="1"/>
  <c r="AY45" i="1" s="1"/>
  <c r="AG30" i="2"/>
  <c r="BA35" i="1"/>
  <c r="BA32" i="1"/>
  <c r="AG27" i="2"/>
  <c r="AG32" i="2"/>
  <c r="BA37" i="1"/>
  <c r="AI24" i="2"/>
  <c r="BC29" i="1"/>
  <c r="AG29" i="2"/>
  <c r="BA34" i="1"/>
  <c r="AG26" i="2"/>
  <c r="BA31" i="1"/>
  <c r="AG28" i="2"/>
  <c r="BA33" i="1"/>
  <c r="AG25" i="2"/>
  <c r="BA30" i="1"/>
  <c r="AZ39" i="1"/>
  <c r="AZ41" i="1" s="1"/>
  <c r="AZ45" i="1" s="1"/>
  <c r="BB36" i="1" l="1"/>
  <c r="BC36" i="1" s="1"/>
  <c r="AH30" i="2"/>
  <c r="BB35" i="1"/>
  <c r="AG34" i="2"/>
  <c r="AG36" i="2" s="1"/>
  <c r="AG40" i="2" s="1"/>
  <c r="AG61" i="2" s="1"/>
  <c r="AG62" i="2" s="1"/>
  <c r="BB32" i="1"/>
  <c r="AH27" i="2"/>
  <c r="AH29" i="2"/>
  <c r="BB34" i="1"/>
  <c r="AH28" i="2"/>
  <c r="BB33" i="1"/>
  <c r="AH32" i="2"/>
  <c r="BB37" i="1"/>
  <c r="AJ24" i="2"/>
  <c r="BD29" i="1"/>
  <c r="AH25" i="2"/>
  <c r="BB30" i="1"/>
  <c r="BA39" i="1"/>
  <c r="BA41" i="1" s="1"/>
  <c r="BA45" i="1" s="1"/>
  <c r="AH26" i="2"/>
  <c r="BB31" i="1"/>
  <c r="AI31" i="2" l="1"/>
  <c r="AI30" i="2"/>
  <c r="BC35" i="1"/>
  <c r="BC32" i="1"/>
  <c r="AI27" i="2"/>
  <c r="AH34" i="2"/>
  <c r="AH36" i="2" s="1"/>
  <c r="AH40" i="2" s="1"/>
  <c r="AH61" i="2" s="1"/>
  <c r="AH62" i="2" s="1"/>
  <c r="AI26" i="2"/>
  <c r="BC31" i="1"/>
  <c r="AI32" i="2"/>
  <c r="BC37" i="1"/>
  <c r="AJ31" i="2"/>
  <c r="BD36" i="1"/>
  <c r="AI28" i="2"/>
  <c r="BC33" i="1"/>
  <c r="AI29" i="2"/>
  <c r="BC34" i="1"/>
  <c r="AI25" i="2"/>
  <c r="BC30" i="1"/>
  <c r="BB39" i="1"/>
  <c r="BB41" i="1" s="1"/>
  <c r="BB45" i="1" s="1"/>
  <c r="AK24" i="2"/>
  <c r="BE29" i="1"/>
  <c r="AJ30" i="2" l="1"/>
  <c r="BD35" i="1"/>
  <c r="AI34" i="2"/>
  <c r="AI36" i="2" s="1"/>
  <c r="AI40" i="2" s="1"/>
  <c r="AI61" i="2" s="1"/>
  <c r="AI62" i="2" s="1"/>
  <c r="AJ27" i="2"/>
  <c r="BD32" i="1"/>
  <c r="AJ32" i="2"/>
  <c r="BD37" i="1"/>
  <c r="AJ28" i="2"/>
  <c r="BD33" i="1"/>
  <c r="AK31" i="2"/>
  <c r="BE36" i="1"/>
  <c r="AJ26" i="2"/>
  <c r="BD31" i="1"/>
  <c r="AL24" i="2"/>
  <c r="BF29" i="1"/>
  <c r="AJ25" i="2"/>
  <c r="BD30" i="1"/>
  <c r="BC39" i="1"/>
  <c r="BC41" i="1" s="1"/>
  <c r="BC45" i="1" s="1"/>
  <c r="AJ29" i="2"/>
  <c r="BD34" i="1"/>
  <c r="AK30" i="2" l="1"/>
  <c r="BE35" i="1"/>
  <c r="AK27" i="2"/>
  <c r="BE32" i="1"/>
  <c r="AJ34" i="2"/>
  <c r="AJ36" i="2" s="1"/>
  <c r="AJ40" i="2" s="1"/>
  <c r="AJ61" i="2" s="1"/>
  <c r="AJ62" i="2" s="1"/>
  <c r="AK28" i="2"/>
  <c r="BE33" i="1"/>
  <c r="AM24" i="2"/>
  <c r="BG29" i="1"/>
  <c r="AK32" i="2"/>
  <c r="BE37" i="1"/>
  <c r="AL31" i="2"/>
  <c r="BF36" i="1"/>
  <c r="AK25" i="2"/>
  <c r="BE30" i="1"/>
  <c r="BD39" i="1"/>
  <c r="BD41" i="1" s="1"/>
  <c r="BD45" i="1" s="1"/>
  <c r="AK29" i="2"/>
  <c r="BE34" i="1"/>
  <c r="AK26" i="2"/>
  <c r="BE31" i="1"/>
  <c r="AL30" i="2" l="1"/>
  <c r="BF35" i="1"/>
  <c r="BF32" i="1"/>
  <c r="AL27" i="2"/>
  <c r="AL29" i="2"/>
  <c r="BF34" i="1"/>
  <c r="AK34" i="2"/>
  <c r="AK36" i="2" s="1"/>
  <c r="AK40" i="2" s="1"/>
  <c r="AK61" i="2" s="1"/>
  <c r="AK62" i="2" s="1"/>
  <c r="AL32" i="2"/>
  <c r="BF37" i="1"/>
  <c r="AM31" i="2"/>
  <c r="BG36" i="1"/>
  <c r="AL28" i="2"/>
  <c r="BF33" i="1"/>
  <c r="AL25" i="2"/>
  <c r="BF30" i="1"/>
  <c r="BE39" i="1"/>
  <c r="BE41" i="1" s="1"/>
  <c r="BE45" i="1" s="1"/>
  <c r="AL26" i="2"/>
  <c r="BF31" i="1"/>
  <c r="AN24" i="2"/>
  <c r="BH29" i="1"/>
  <c r="AM30" i="2" l="1"/>
  <c r="BG35" i="1"/>
  <c r="AM27" i="2"/>
  <c r="BG32" i="1"/>
  <c r="AM25" i="2"/>
  <c r="BG30" i="1"/>
  <c r="BF39" i="1"/>
  <c r="BF41" i="1" s="1"/>
  <c r="BF45" i="1" s="1"/>
  <c r="AN31" i="2"/>
  <c r="BH36" i="1"/>
  <c r="AM32" i="2"/>
  <c r="BG37" i="1"/>
  <c r="AM26" i="2"/>
  <c r="BG31" i="1"/>
  <c r="AL34" i="2"/>
  <c r="AL36" i="2" s="1"/>
  <c r="AL40" i="2" s="1"/>
  <c r="AL61" i="2" s="1"/>
  <c r="AL62" i="2" s="1"/>
  <c r="AO24" i="2"/>
  <c r="BI29" i="1"/>
  <c r="AM28" i="2"/>
  <c r="BG33" i="1"/>
  <c r="AM29" i="2"/>
  <c r="BG34" i="1"/>
  <c r="BH35" i="1" l="1"/>
  <c r="AN30" i="2"/>
  <c r="AN27" i="2"/>
  <c r="BH32" i="1"/>
  <c r="AM34" i="2"/>
  <c r="AM36" i="2" s="1"/>
  <c r="AM40" i="2" s="1"/>
  <c r="AM61" i="2" s="1"/>
  <c r="AM62" i="2" s="1"/>
  <c r="AN32" i="2"/>
  <c r="BH37" i="1"/>
  <c r="AN25" i="2"/>
  <c r="BH30" i="1"/>
  <c r="BG39" i="1"/>
  <c r="BG41" i="1" s="1"/>
  <c r="BG45" i="1" s="1"/>
  <c r="AP24" i="2"/>
  <c r="BJ29" i="1"/>
  <c r="AN29" i="2"/>
  <c r="BH34" i="1"/>
  <c r="AN28" i="2"/>
  <c r="BH33" i="1"/>
  <c r="AN26" i="2"/>
  <c r="BH31" i="1"/>
  <c r="AO31" i="2"/>
  <c r="BI36" i="1"/>
  <c r="AO30" i="2" l="1"/>
  <c r="BI35" i="1"/>
  <c r="BI32" i="1"/>
  <c r="AO27" i="2"/>
  <c r="AO32" i="2"/>
  <c r="BI37" i="1"/>
  <c r="AP31" i="2"/>
  <c r="BJ36" i="1"/>
  <c r="AO28" i="2"/>
  <c r="BI33" i="1"/>
  <c r="AQ24" i="2"/>
  <c r="BK29" i="1"/>
  <c r="AO25" i="2"/>
  <c r="BI30" i="1"/>
  <c r="BH39" i="1"/>
  <c r="BH41" i="1" s="1"/>
  <c r="BH45" i="1" s="1"/>
  <c r="AN34" i="2"/>
  <c r="AN36" i="2" s="1"/>
  <c r="AN40" i="2" s="1"/>
  <c r="AN61" i="2" s="1"/>
  <c r="AN62" i="2" s="1"/>
  <c r="AO26" i="2"/>
  <c r="BI31" i="1"/>
  <c r="AO29" i="2"/>
  <c r="BI34" i="1"/>
  <c r="BJ35" i="1" l="1"/>
  <c r="AP30" i="2"/>
  <c r="BJ32" i="1"/>
  <c r="AP27" i="2"/>
  <c r="AQ31" i="2"/>
  <c r="BK36" i="1"/>
  <c r="AP26" i="2"/>
  <c r="BJ31" i="1"/>
  <c r="AP25" i="2"/>
  <c r="BJ30" i="1"/>
  <c r="BI39" i="1"/>
  <c r="BI41" i="1" s="1"/>
  <c r="BI45" i="1" s="1"/>
  <c r="AO34" i="2"/>
  <c r="AO36" i="2" s="1"/>
  <c r="AO40" i="2" s="1"/>
  <c r="AO61" i="2" s="1"/>
  <c r="AO62" i="2" s="1"/>
  <c r="AP28" i="2"/>
  <c r="BJ33" i="1"/>
  <c r="AP32" i="2"/>
  <c r="BJ37" i="1"/>
  <c r="AP29" i="2"/>
  <c r="BJ34" i="1"/>
  <c r="AR24" i="2"/>
  <c r="BL29" i="1"/>
  <c r="AQ30" i="2" l="1"/>
  <c r="BK35" i="1"/>
  <c r="AQ27" i="2"/>
  <c r="BK32" i="1"/>
  <c r="AQ25" i="2"/>
  <c r="BK30" i="1"/>
  <c r="BJ39" i="1"/>
  <c r="BJ41" i="1" s="1"/>
  <c r="BJ45" i="1" s="1"/>
  <c r="AQ32" i="2"/>
  <c r="BK37" i="1"/>
  <c r="AP34" i="2"/>
  <c r="AP36" i="2" s="1"/>
  <c r="AP40" i="2" s="1"/>
  <c r="AP61" i="2" s="1"/>
  <c r="AP62" i="2" s="1"/>
  <c r="AR31" i="2"/>
  <c r="BL36" i="1"/>
  <c r="AQ26" i="2"/>
  <c r="BK31" i="1"/>
  <c r="AS24" i="2"/>
  <c r="BM29" i="1"/>
  <c r="AQ29" i="2"/>
  <c r="BK34" i="1"/>
  <c r="AQ28" i="2"/>
  <c r="BK33" i="1"/>
  <c r="BL35" i="1" l="1"/>
  <c r="AR30" i="2"/>
  <c r="AR27" i="2"/>
  <c r="BL32" i="1"/>
  <c r="AR26" i="2"/>
  <c r="BL31" i="1"/>
  <c r="AR32" i="2"/>
  <c r="BL37" i="1"/>
  <c r="AT24" i="2"/>
  <c r="BN29" i="1"/>
  <c r="AR25" i="2"/>
  <c r="BL30" i="1"/>
  <c r="BK39" i="1"/>
  <c r="BK41" i="1" s="1"/>
  <c r="BK45" i="1" s="1"/>
  <c r="AR29" i="2"/>
  <c r="BL34" i="1"/>
  <c r="AS31" i="2"/>
  <c r="BM36" i="1"/>
  <c r="AR28" i="2"/>
  <c r="BL33" i="1"/>
  <c r="AQ34" i="2"/>
  <c r="AQ36" i="2" s="1"/>
  <c r="AQ40" i="2" s="1"/>
  <c r="AQ61" i="2" s="1"/>
  <c r="AQ62" i="2" s="1"/>
  <c r="AS30" i="2" l="1"/>
  <c r="BM35" i="1"/>
  <c r="AS27" i="2"/>
  <c r="BM32" i="1"/>
  <c r="AU24" i="2"/>
  <c r="BO29" i="1"/>
  <c r="AS32" i="2"/>
  <c r="BM37" i="1"/>
  <c r="AT31" i="2"/>
  <c r="BN36" i="1"/>
  <c r="AS25" i="2"/>
  <c r="BM30" i="1"/>
  <c r="BL39" i="1"/>
  <c r="BL41" i="1" s="1"/>
  <c r="BL45" i="1" s="1"/>
  <c r="AS26" i="2"/>
  <c r="BM31" i="1"/>
  <c r="AS28" i="2"/>
  <c r="BM33" i="1"/>
  <c r="AS29" i="2"/>
  <c r="BM34" i="1"/>
  <c r="AR34" i="2"/>
  <c r="AR36" i="2" s="1"/>
  <c r="AR40" i="2" s="1"/>
  <c r="AR61" i="2" s="1"/>
  <c r="AR62" i="2" s="1"/>
  <c r="AT30" i="2" l="1"/>
  <c r="BN35" i="1"/>
  <c r="AT27" i="2"/>
  <c r="BN32" i="1"/>
  <c r="AT25" i="2"/>
  <c r="BN30" i="1"/>
  <c r="BM39" i="1"/>
  <c r="BM41" i="1" s="1"/>
  <c r="BM45" i="1" s="1"/>
  <c r="AT28" i="2"/>
  <c r="BN33" i="1"/>
  <c r="AT26" i="2"/>
  <c r="BN31" i="1"/>
  <c r="AS34" i="2"/>
  <c r="AS36" i="2" s="1"/>
  <c r="AS40" i="2" s="1"/>
  <c r="AS61" i="2" s="1"/>
  <c r="AS62" i="2" s="1"/>
  <c r="AV24" i="2"/>
  <c r="BP29" i="1"/>
  <c r="AT29" i="2"/>
  <c r="BN34" i="1"/>
  <c r="AU31" i="2"/>
  <c r="BO36" i="1"/>
  <c r="AT32" i="2"/>
  <c r="BN37" i="1"/>
  <c r="BO35" i="1" l="1"/>
  <c r="AU30" i="2"/>
  <c r="AU27" i="2"/>
  <c r="BO32" i="1"/>
  <c r="AV31" i="2"/>
  <c r="BP36" i="1"/>
  <c r="AU29" i="2"/>
  <c r="BO34" i="1"/>
  <c r="AU26" i="2"/>
  <c r="BO31" i="1"/>
  <c r="AU25" i="2"/>
  <c r="BO30" i="1"/>
  <c r="BN39" i="1"/>
  <c r="BN41" i="1" s="1"/>
  <c r="BN45" i="1" s="1"/>
  <c r="AU32" i="2"/>
  <c r="BO37" i="1"/>
  <c r="AW24" i="2"/>
  <c r="BQ29" i="1"/>
  <c r="AU28" i="2"/>
  <c r="BO33" i="1"/>
  <c r="AT34" i="2"/>
  <c r="AT36" i="2" s="1"/>
  <c r="AT40" i="2" s="1"/>
  <c r="AT61" i="2" s="1"/>
  <c r="AT62" i="2" s="1"/>
  <c r="BP35" i="1" l="1"/>
  <c r="AV30" i="2"/>
  <c r="AV27" i="2"/>
  <c r="BP32" i="1"/>
  <c r="AV29" i="2"/>
  <c r="BP34" i="1"/>
  <c r="AX24" i="2"/>
  <c r="BR29" i="1"/>
  <c r="AV25" i="2"/>
  <c r="BP30" i="1"/>
  <c r="BO39" i="1"/>
  <c r="BO41" i="1" s="1"/>
  <c r="BO45" i="1" s="1"/>
  <c r="AV26" i="2"/>
  <c r="BP31" i="1"/>
  <c r="AU34" i="2"/>
  <c r="AU36" i="2" s="1"/>
  <c r="AU40" i="2" s="1"/>
  <c r="AU61" i="2" s="1"/>
  <c r="AU62" i="2" s="1"/>
  <c r="AW31" i="2"/>
  <c r="BQ36" i="1"/>
  <c r="AV32" i="2"/>
  <c r="BP37" i="1"/>
  <c r="AV28" i="2"/>
  <c r="BP33" i="1"/>
  <c r="BQ35" i="1" l="1"/>
  <c r="AW30" i="2"/>
  <c r="AW27" i="2"/>
  <c r="BQ32" i="1"/>
  <c r="AW28" i="2"/>
  <c r="BQ33" i="1"/>
  <c r="AW25" i="2"/>
  <c r="BQ30" i="1"/>
  <c r="BP39" i="1"/>
  <c r="BP41" i="1" s="1"/>
  <c r="BP45" i="1" s="1"/>
  <c r="AV34" i="2"/>
  <c r="AV36" i="2" s="1"/>
  <c r="AV40" i="2" s="1"/>
  <c r="AV61" i="2" s="1"/>
  <c r="AV62" i="2" s="1"/>
  <c r="AW29" i="2"/>
  <c r="BQ34" i="1"/>
  <c r="AW26" i="2"/>
  <c r="BQ31" i="1"/>
  <c r="AW32" i="2"/>
  <c r="BQ37" i="1"/>
  <c r="AX31" i="2"/>
  <c r="BR36" i="1"/>
  <c r="AY24" i="2"/>
  <c r="BS29" i="1"/>
  <c r="BR35" i="1" l="1"/>
  <c r="AX30" i="2"/>
  <c r="AX27" i="2"/>
  <c r="BR32" i="1"/>
  <c r="AY31" i="2"/>
  <c r="BS36" i="1"/>
  <c r="AX26" i="2"/>
  <c r="BR31" i="1"/>
  <c r="AX25" i="2"/>
  <c r="BR30" i="1"/>
  <c r="BQ39" i="1"/>
  <c r="BQ41" i="1" s="1"/>
  <c r="BQ45" i="1" s="1"/>
  <c r="AX28" i="2"/>
  <c r="BR33" i="1"/>
  <c r="AX29" i="2"/>
  <c r="BR34" i="1"/>
  <c r="AZ24" i="2"/>
  <c r="BT29" i="1"/>
  <c r="AX32" i="2"/>
  <c r="BR37" i="1"/>
  <c r="AW34" i="2"/>
  <c r="AW36" i="2" s="1"/>
  <c r="AW40" i="2" s="1"/>
  <c r="AW61" i="2" s="1"/>
  <c r="AW62" i="2" s="1"/>
  <c r="AY30" i="2" l="1"/>
  <c r="BS35" i="1"/>
  <c r="AY27" i="2"/>
  <c r="BS32" i="1"/>
  <c r="AX34" i="2"/>
  <c r="AX36" i="2" s="1"/>
  <c r="AX40" i="2" s="1"/>
  <c r="AX61" i="2" s="1"/>
  <c r="AX62" i="2" s="1"/>
  <c r="AY32" i="2"/>
  <c r="BS37" i="1"/>
  <c r="AY26" i="2"/>
  <c r="BS31" i="1"/>
  <c r="AY28" i="2"/>
  <c r="BS33" i="1"/>
  <c r="AY29" i="2"/>
  <c r="BS34" i="1"/>
  <c r="BA24" i="2"/>
  <c r="BU29" i="1"/>
  <c r="AY25" i="2"/>
  <c r="BS30" i="1"/>
  <c r="BR39" i="1"/>
  <c r="BR41" i="1" s="1"/>
  <c r="BR45" i="1" s="1"/>
  <c r="AZ31" i="2"/>
  <c r="BT36" i="1"/>
  <c r="AZ30" i="2" l="1"/>
  <c r="BT35" i="1"/>
  <c r="AZ27" i="2"/>
  <c r="BT32" i="1"/>
  <c r="AZ29" i="2"/>
  <c r="BT34" i="1"/>
  <c r="AZ32" i="2"/>
  <c r="BT37" i="1"/>
  <c r="BB24" i="2"/>
  <c r="BV29" i="1"/>
  <c r="AZ25" i="2"/>
  <c r="BT30" i="1"/>
  <c r="BS39" i="1"/>
  <c r="BS41" i="1" s="1"/>
  <c r="BS45" i="1" s="1"/>
  <c r="BA31" i="2"/>
  <c r="BU36" i="1"/>
  <c r="AY34" i="2"/>
  <c r="AY36" i="2" s="1"/>
  <c r="AY40" i="2" s="1"/>
  <c r="AY61" i="2" s="1"/>
  <c r="AY62" i="2" s="1"/>
  <c r="AZ28" i="2"/>
  <c r="BT33" i="1"/>
  <c r="AZ26" i="2"/>
  <c r="BT31" i="1"/>
  <c r="BA30" i="2" l="1"/>
  <c r="BU35" i="1"/>
  <c r="BU32" i="1"/>
  <c r="BA27" i="2"/>
  <c r="BA28" i="2"/>
  <c r="BU33" i="1"/>
  <c r="BA25" i="2"/>
  <c r="BU30" i="1"/>
  <c r="BT39" i="1"/>
  <c r="BT41" i="1" s="1"/>
  <c r="BT45" i="1" s="1"/>
  <c r="BB31" i="2"/>
  <c r="BV36" i="1"/>
  <c r="AZ34" i="2"/>
  <c r="AZ36" i="2" s="1"/>
  <c r="AZ40" i="2" s="1"/>
  <c r="AZ61" i="2" s="1"/>
  <c r="AZ62" i="2" s="1"/>
  <c r="BA32" i="2"/>
  <c r="BU37" i="1"/>
  <c r="BA26" i="2"/>
  <c r="BU31" i="1"/>
  <c r="BC24" i="2"/>
  <c r="BW29" i="1"/>
  <c r="BA29" i="2"/>
  <c r="BU34" i="1"/>
  <c r="BB30" i="2" l="1"/>
  <c r="BV35" i="1"/>
  <c r="BB27" i="2"/>
  <c r="BV32" i="1"/>
  <c r="BB32" i="2"/>
  <c r="BV37" i="1"/>
  <c r="BB25" i="2"/>
  <c r="BV30" i="1"/>
  <c r="BU39" i="1"/>
  <c r="BU41" i="1" s="1"/>
  <c r="BU45" i="1" s="1"/>
  <c r="BB29" i="2"/>
  <c r="BV34" i="1"/>
  <c r="BA34" i="2"/>
  <c r="BA36" i="2" s="1"/>
  <c r="BA40" i="2" s="1"/>
  <c r="BA61" i="2" s="1"/>
  <c r="BA62" i="2" s="1"/>
  <c r="BB28" i="2"/>
  <c r="BV33" i="1"/>
  <c r="BB26" i="2"/>
  <c r="BV31" i="1"/>
  <c r="BD24" i="2"/>
  <c r="BX29" i="1"/>
  <c r="BC31" i="2"/>
  <c r="BW36" i="1"/>
  <c r="BC30" i="2" l="1"/>
  <c r="BW35" i="1"/>
  <c r="BC27" i="2"/>
  <c r="BW32" i="1"/>
  <c r="BE24" i="2"/>
  <c r="BY29" i="1"/>
  <c r="BC29" i="2"/>
  <c r="BW34" i="1"/>
  <c r="BC26" i="2"/>
  <c r="BW31" i="1"/>
  <c r="BC32" i="2"/>
  <c r="BW37" i="1"/>
  <c r="BD31" i="2"/>
  <c r="BX36" i="1"/>
  <c r="BB34" i="2"/>
  <c r="BB36" i="2" s="1"/>
  <c r="BB40" i="2" s="1"/>
  <c r="BB61" i="2" s="1"/>
  <c r="BB62" i="2" s="1"/>
  <c r="BC28" i="2"/>
  <c r="BW33" i="1"/>
  <c r="BC25" i="2"/>
  <c r="BW30" i="1"/>
  <c r="BV39" i="1"/>
  <c r="BV41" i="1" s="1"/>
  <c r="BV45" i="1" s="1"/>
  <c r="BX35" i="1" l="1"/>
  <c r="BD30" i="2"/>
  <c r="BD27" i="2"/>
  <c r="BX32" i="1"/>
  <c r="BC34" i="2"/>
  <c r="BC36" i="2" s="1"/>
  <c r="BC40" i="2" s="1"/>
  <c r="BC61" i="2" s="1"/>
  <c r="BC62" i="2" s="1"/>
  <c r="BE31" i="2"/>
  <c r="BY36" i="1"/>
  <c r="BD26" i="2"/>
  <c r="BX31" i="1"/>
  <c r="BD28" i="2"/>
  <c r="BX33" i="1"/>
  <c r="BF24" i="2"/>
  <c r="BZ29" i="1"/>
  <c r="BD32" i="2"/>
  <c r="BX37" i="1"/>
  <c r="BD25" i="2"/>
  <c r="BX30" i="1"/>
  <c r="BW39" i="1"/>
  <c r="BW41" i="1" s="1"/>
  <c r="BW45" i="1" s="1"/>
  <c r="BD29" i="2"/>
  <c r="BX34" i="1"/>
  <c r="BY35" i="1" l="1"/>
  <c r="BE30" i="2"/>
  <c r="BY32" i="1"/>
  <c r="BE27" i="2"/>
  <c r="BE26" i="2"/>
  <c r="BY31" i="1"/>
  <c r="BE25" i="2"/>
  <c r="BY30" i="1"/>
  <c r="BX39" i="1"/>
  <c r="BX41" i="1" s="1"/>
  <c r="BX45" i="1" s="1"/>
  <c r="BG24" i="2"/>
  <c r="CA29" i="1"/>
  <c r="BF31" i="2"/>
  <c r="BZ36" i="1"/>
  <c r="BE29" i="2"/>
  <c r="BY34" i="1"/>
  <c r="BD34" i="2"/>
  <c r="BD36" i="2" s="1"/>
  <c r="BD40" i="2" s="1"/>
  <c r="BD61" i="2" s="1"/>
  <c r="BD62" i="2" s="1"/>
  <c r="BE28" i="2"/>
  <c r="BY33" i="1"/>
  <c r="BE32" i="2"/>
  <c r="BY37" i="1"/>
  <c r="BZ35" i="1" l="1"/>
  <c r="BF30" i="2"/>
  <c r="BF27" i="2"/>
  <c r="BZ32" i="1"/>
  <c r="BF28" i="2"/>
  <c r="BZ33" i="1"/>
  <c r="BF26" i="2"/>
  <c r="BZ31" i="1"/>
  <c r="BG31" i="2"/>
  <c r="CA36" i="1"/>
  <c r="BF32" i="2"/>
  <c r="BZ37" i="1"/>
  <c r="BF25" i="2"/>
  <c r="BZ30" i="1"/>
  <c r="BY39" i="1"/>
  <c r="BY41" i="1" s="1"/>
  <c r="BY45" i="1" s="1"/>
  <c r="BH24" i="2"/>
  <c r="CB29" i="1"/>
  <c r="BF29" i="2"/>
  <c r="BZ34" i="1"/>
  <c r="BE34" i="2"/>
  <c r="BE36" i="2" s="1"/>
  <c r="BE40" i="2" s="1"/>
  <c r="BE61" i="2" s="1"/>
  <c r="BE62" i="2" s="1"/>
  <c r="BG30" i="2" l="1"/>
  <c r="CA35" i="1"/>
  <c r="CA32" i="1"/>
  <c r="BG27" i="2"/>
  <c r="BF34" i="2"/>
  <c r="BF36" i="2" s="1"/>
  <c r="BF40" i="2" s="1"/>
  <c r="BF61" i="2" s="1"/>
  <c r="BF62" i="2" s="1"/>
  <c r="BI24" i="2"/>
  <c r="CC29" i="1"/>
  <c r="BG32" i="2"/>
  <c r="CA37" i="1"/>
  <c r="BG26" i="2"/>
  <c r="CA31" i="1"/>
  <c r="BG28" i="2"/>
  <c r="CA33" i="1"/>
  <c r="BG29" i="2"/>
  <c r="CA34" i="1"/>
  <c r="BG25" i="2"/>
  <c r="CA30" i="1"/>
  <c r="BZ39" i="1"/>
  <c r="BZ41" i="1" s="1"/>
  <c r="BZ45" i="1" s="1"/>
  <c r="BH31" i="2"/>
  <c r="CB36" i="1"/>
  <c r="BH30" i="2" l="1"/>
  <c r="CB35" i="1"/>
  <c r="BH27" i="2"/>
  <c r="CB32" i="1"/>
  <c r="BH32" i="2"/>
  <c r="CB37" i="1"/>
  <c r="BH25" i="2"/>
  <c r="CB30" i="1"/>
  <c r="CA39" i="1"/>
  <c r="CA41" i="1" s="1"/>
  <c r="CA45" i="1" s="1"/>
  <c r="BH28" i="2"/>
  <c r="CB33" i="1"/>
  <c r="BI31" i="2"/>
  <c r="CC36" i="1"/>
  <c r="BH26" i="2"/>
  <c r="CB31" i="1"/>
  <c r="BJ24" i="2"/>
  <c r="CD29" i="1"/>
  <c r="BG34" i="2"/>
  <c r="BG36" i="2" s="1"/>
  <c r="BG40" i="2" s="1"/>
  <c r="BG61" i="2" s="1"/>
  <c r="BG62" i="2" s="1"/>
  <c r="BH29" i="2"/>
  <c r="CB34" i="1"/>
  <c r="BI30" i="2" l="1"/>
  <c r="CC35" i="1"/>
  <c r="CC32" i="1"/>
  <c r="BI27" i="2"/>
  <c r="BH34" i="2"/>
  <c r="BH36" i="2" s="1"/>
  <c r="BH40" i="2" s="1"/>
  <c r="BH61" i="2" s="1"/>
  <c r="BH62" i="2" s="1"/>
  <c r="BI26" i="2"/>
  <c r="CC31" i="1"/>
  <c r="BI32" i="2"/>
  <c r="CC37" i="1"/>
  <c r="BK24" i="2"/>
  <c r="CE29" i="1"/>
  <c r="BI25" i="2"/>
  <c r="CC30" i="1"/>
  <c r="CB39" i="1"/>
  <c r="CB41" i="1" s="1"/>
  <c r="CB45" i="1" s="1"/>
  <c r="BJ31" i="2"/>
  <c r="CD36" i="1"/>
  <c r="BI28" i="2"/>
  <c r="CC33" i="1"/>
  <c r="BI29" i="2"/>
  <c r="CC34" i="1"/>
  <c r="CD35" i="1" l="1"/>
  <c r="BJ30" i="2"/>
  <c r="CD32" i="1"/>
  <c r="BJ27" i="2"/>
  <c r="BK31" i="2"/>
  <c r="CE36" i="1"/>
  <c r="BL31" i="2" s="1"/>
  <c r="BJ25" i="2"/>
  <c r="CD30" i="1"/>
  <c r="CC39" i="1"/>
  <c r="CC41" i="1" s="1"/>
  <c r="CC45" i="1" s="1"/>
  <c r="BI34" i="2"/>
  <c r="BI36" i="2" s="1"/>
  <c r="BI40" i="2" s="1"/>
  <c r="BI61" i="2" s="1"/>
  <c r="BI62" i="2" s="1"/>
  <c r="BJ32" i="2"/>
  <c r="CD37" i="1"/>
  <c r="BJ26" i="2"/>
  <c r="CD31" i="1"/>
  <c r="BJ29" i="2"/>
  <c r="CD34" i="1"/>
  <c r="BJ28" i="2"/>
  <c r="CD33" i="1"/>
  <c r="BL24" i="2"/>
  <c r="BK30" i="2" l="1"/>
  <c r="CE35" i="1"/>
  <c r="BL30" i="2" s="1"/>
  <c r="BK27" i="2"/>
  <c r="CE32" i="1"/>
  <c r="BL27" i="2" s="1"/>
  <c r="BK32" i="2"/>
  <c r="CE37" i="1"/>
  <c r="BL32" i="2" s="1"/>
  <c r="BK25" i="2"/>
  <c r="CE30" i="1"/>
  <c r="CD39" i="1"/>
  <c r="CD41" i="1" s="1"/>
  <c r="CD45" i="1" s="1"/>
  <c r="BK28" i="2"/>
  <c r="CE33" i="1"/>
  <c r="BL28" i="2" s="1"/>
  <c r="BJ34" i="2"/>
  <c r="BJ36" i="2" s="1"/>
  <c r="BJ40" i="2" s="1"/>
  <c r="BJ61" i="2" s="1"/>
  <c r="BJ62" i="2" s="1"/>
  <c r="BK26" i="2"/>
  <c r="CE31" i="1"/>
  <c r="BL26" i="2" s="1"/>
  <c r="BK29" i="2"/>
  <c r="CE34" i="1"/>
  <c r="BL29" i="2" s="1"/>
  <c r="BL25" i="2" l="1"/>
  <c r="BL34" i="2" s="1"/>
  <c r="BL36" i="2" s="1"/>
  <c r="BL40" i="2" s="1"/>
  <c r="BL61" i="2" s="1"/>
  <c r="BL62" i="2" s="1"/>
  <c r="CE39" i="1"/>
  <c r="CE41" i="1" s="1"/>
  <c r="CE45" i="1" s="1"/>
  <c r="BK34" i="2"/>
  <c r="BK36" i="2" s="1"/>
  <c r="BK40" i="2" s="1"/>
  <c r="BK61" i="2" s="1"/>
  <c r="BK62" i="2" s="1"/>
</calcChain>
</file>

<file path=xl/comments1.xml><?xml version="1.0" encoding="utf-8"?>
<comments xmlns="http://schemas.openxmlformats.org/spreadsheetml/2006/main">
  <authors>
    <author>Peter Lynch</author>
  </authors>
  <commentList>
    <comment ref="AK11" authorId="0" shapeId="0">
      <text>
        <r>
          <rPr>
            <b/>
            <sz val="9"/>
            <color indexed="81"/>
            <rFont val="Tahoma"/>
            <family val="2"/>
          </rPr>
          <t>Peter Lynch:</t>
        </r>
        <r>
          <rPr>
            <sz val="9"/>
            <color indexed="81"/>
            <rFont val="Tahoma"/>
            <family val="2"/>
          </rPr>
          <t xml:space="preserve">
Line item will grow as a percent of revenue.</t>
        </r>
      </text>
    </comment>
    <comment ref="AL11" authorId="0" shapeId="0">
      <text>
        <r>
          <rPr>
            <b/>
            <sz val="9"/>
            <color indexed="81"/>
            <rFont val="Tahoma"/>
            <family val="2"/>
          </rPr>
          <t>Peter Lynch:</t>
        </r>
        <r>
          <rPr>
            <sz val="9"/>
            <color indexed="81"/>
            <rFont val="Tahoma"/>
            <family val="2"/>
          </rPr>
          <t xml:space="preserve">
Line item will grow at a fixed rate.</t>
        </r>
      </text>
    </comment>
    <comment ref="AN11" authorId="0" shapeId="0">
      <text>
        <r>
          <rPr>
            <b/>
            <sz val="9"/>
            <color indexed="81"/>
            <rFont val="Tahoma"/>
            <family val="2"/>
          </rPr>
          <t>Peter Lynch:</t>
        </r>
        <r>
          <rPr>
            <sz val="9"/>
            <color indexed="81"/>
            <rFont val="Tahoma"/>
            <family val="2"/>
          </rPr>
          <t xml:space="preserve">
For revenue this input selects the Steady State Growth Rate (see growth rates under "SCENARIOS" with similar color coding).
For expenses this input selects from Most Recent (1), Historical 1 Yr Average (2), and the Historical 2 Yr Average (3).</t>
        </r>
      </text>
    </comment>
    <comment ref="AQ11" authorId="0" shapeId="0">
      <text>
        <r>
          <rPr>
            <b/>
            <sz val="9"/>
            <color indexed="81"/>
            <rFont val="Tahoma"/>
            <family val="2"/>
          </rPr>
          <t>Peter Lynch:</t>
        </r>
        <r>
          <rPr>
            <sz val="9"/>
            <color indexed="81"/>
            <rFont val="Tahoma"/>
            <family val="2"/>
          </rPr>
          <t xml:space="preserve">
This permits selecting the % of the expense that should be variable.</t>
        </r>
      </text>
    </comment>
  </commentList>
</comments>
</file>

<file path=xl/sharedStrings.xml><?xml version="1.0" encoding="utf-8"?>
<sst xmlns="http://schemas.openxmlformats.org/spreadsheetml/2006/main" count="738" uniqueCount="53">
  <si>
    <t>Actual</t>
  </si>
  <si>
    <t>Projected</t>
  </si>
  <si>
    <t>Period</t>
  </si>
  <si>
    <t>Monthly</t>
  </si>
  <si>
    <t>Annual</t>
  </si>
  <si>
    <t>Year</t>
  </si>
  <si>
    <t>Date</t>
  </si>
  <si>
    <t>Switch</t>
  </si>
  <si>
    <t>LookUp</t>
  </si>
  <si>
    <t>V</t>
  </si>
  <si>
    <t>Month</t>
  </si>
  <si>
    <t>F</t>
  </si>
  <si>
    <t>INCOME STATEMENT</t>
  </si>
  <si>
    <t>Most Recent</t>
  </si>
  <si>
    <t>V/F</t>
  </si>
  <si>
    <t>Revenue Scenarios:</t>
  </si>
  <si>
    <t>Steady State Growth</t>
  </si>
  <si>
    <t>Projected Revenue Growth Rate</t>
  </si>
  <si>
    <t>Projected Growth:</t>
  </si>
  <si>
    <t>% INC</t>
  </si>
  <si>
    <t>Total Revenue</t>
  </si>
  <si>
    <t>% REV</t>
  </si>
  <si>
    <t>Income Statement Drivers</t>
  </si>
  <si>
    <t>Total COGS</t>
  </si>
  <si>
    <t>Customer Loss Scenario 1</t>
  </si>
  <si>
    <t>Customer Loss Scenario 2</t>
  </si>
  <si>
    <t>REV. SCENARIO</t>
  </si>
  <si>
    <t>1 Yr Avg</t>
  </si>
  <si>
    <t>2 Yr Avg</t>
  </si>
  <si>
    <t>Total SG&amp;A</t>
  </si>
  <si>
    <t>SCENARIOS</t>
  </si>
  <si>
    <t>Gross Profit (Net of D&amp;A)</t>
  </si>
  <si>
    <t>VARIABLE (V)</t>
  </si>
  <si>
    <t>FIXED (F)</t>
  </si>
  <si>
    <t>Scenario</t>
  </si>
  <si>
    <t xml:space="preserve">Income Statement </t>
  </si>
  <si>
    <t>EBIT</t>
  </si>
  <si>
    <t>% of Revenue</t>
  </si>
  <si>
    <t xml:space="preserve">Gross Profit </t>
  </si>
  <si>
    <t>Depreciation and Amortization</t>
  </si>
  <si>
    <t>D&amp;A (% of Revenue)</t>
  </si>
  <si>
    <t>% Growth</t>
  </si>
  <si>
    <t>% Revenue</t>
  </si>
  <si>
    <t>NA</t>
  </si>
  <si>
    <t>D&amp;A</t>
  </si>
  <si>
    <t>Comments:</t>
  </si>
  <si>
    <t>This workbook presents two approaches to projecting the income statement on a monthly basis.</t>
  </si>
  <si>
    <t>The tab titled "Simple Income Statement" or "Income Statement" would then be used to drive a larger model (most models are income statement driven).</t>
  </si>
  <si>
    <t>It has always been my preference to keep most of the detail on the IS Drivers tab and keep the income statement driving the model simple.</t>
  </si>
  <si>
    <t>The benefit to the first approach is that fewer modifications are required on both tabs when a change is made to "IS Drivers (I)". In contrast, a change to "IS Drivers (II)" must be mirrored on "Income Statement."</t>
  </si>
  <si>
    <t>That said, I find "IS Drivers (II)" easier to read.</t>
  </si>
  <si>
    <t>The tab titled "IS Drivers (I)" has comments detailing the relationships behind the two scenario toggles. Both income statements have three revenue scenarios (1st Toggle). Senario 1 is a steady state growth scenario, and the model permits three inputs for steady state growth (2nd Toggle).</t>
  </si>
  <si>
    <t>The objective is to create a template (IS Drivers) that makes it easy to manipulate the projected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</si>
</sst>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[$-409]mmm\-yy;@"/>
    <numFmt numFmtId="166" formatCode="0&quot; Yr Avg&quot;"/>
    <numFmt numFmtId="167" formatCode="0.000%"/>
    <numFmt numFmtId="168" formatCode="0.0%"/>
    <numFmt numFmtId="169" formatCode="_(* #,##0_);_(* \(#,##0\);_(* &quot;-&quot;??_);_(@_)"/>
    <numFmt numFmtId="170" formatCode="&quot;Revenue Category &quot;0"/>
    <numFmt numFmtId="171" formatCode="&quot;COGS &quot;0"/>
    <numFmt numFmtId="172" formatCode="&quot;SG&amp;A &quot;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i/>
      <sz val="9"/>
      <color rgb="FF00B050"/>
      <name val="Calibri"/>
      <family val="2"/>
      <scheme val="minor"/>
    </font>
    <font>
      <sz val="9"/>
      <color rgb="FF0000FF"/>
      <name val="Calibri"/>
      <family val="2"/>
      <scheme val="minor"/>
    </font>
    <font>
      <u/>
      <sz val="9"/>
      <color theme="0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lightUp"/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1" applyFont="1" applyFill="1" applyBorder="1"/>
    <xf numFmtId="43" fontId="2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 applyAlignment="1">
      <alignment horizontal="centerContinuous"/>
    </xf>
    <xf numFmtId="0" fontId="5" fillId="0" borderId="0" xfId="1" applyFont="1" applyFill="1" applyBorder="1" applyAlignment="1">
      <alignment horizontal="centerContinuous"/>
    </xf>
    <xf numFmtId="0" fontId="5" fillId="0" borderId="0" xfId="1" applyFont="1" applyFill="1" applyBorder="1" applyAlignment="1"/>
    <xf numFmtId="0" fontId="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9" fillId="2" borderId="3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165" fontId="11" fillId="0" borderId="0" xfId="1" applyNumberFormat="1" applyFont="1" applyFill="1" applyBorder="1" applyAlignment="1">
      <alignment horizontal="center"/>
    </xf>
    <xf numFmtId="0" fontId="13" fillId="3" borderId="0" xfId="1" applyFont="1" applyFill="1" applyBorder="1"/>
    <xf numFmtId="0" fontId="14" fillId="3" borderId="0" xfId="1" applyFont="1" applyFill="1" applyBorder="1"/>
    <xf numFmtId="43" fontId="14" fillId="3" borderId="0" xfId="1" applyNumberFormat="1" applyFont="1" applyFill="1" applyBorder="1"/>
    <xf numFmtId="0" fontId="14" fillId="0" borderId="0" xfId="1" applyFont="1" applyFill="1" applyBorder="1"/>
    <xf numFmtId="166" fontId="14" fillId="3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66" fontId="14" fillId="0" borderId="0" xfId="1" applyNumberFormat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center"/>
    </xf>
    <xf numFmtId="0" fontId="17" fillId="0" borderId="0" xfId="1" applyFont="1" applyFill="1" applyBorder="1"/>
    <xf numFmtId="0" fontId="18" fillId="0" borderId="0" xfId="1" applyFont="1" applyFill="1" applyBorder="1" applyAlignment="1">
      <alignment horizontal="left" indent="1"/>
    </xf>
    <xf numFmtId="165" fontId="16" fillId="4" borderId="0" xfId="1" applyNumberFormat="1" applyFont="1" applyFill="1" applyBorder="1" applyAlignment="1">
      <alignment horizontal="center"/>
    </xf>
    <xf numFmtId="167" fontId="19" fillId="2" borderId="0" xfId="1" applyNumberFormat="1" applyFont="1" applyFill="1" applyBorder="1"/>
    <xf numFmtId="0" fontId="9" fillId="2" borderId="0" xfId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167" fontId="18" fillId="0" borderId="4" xfId="1" applyNumberFormat="1" applyFont="1" applyFill="1" applyBorder="1"/>
    <xf numFmtId="167" fontId="19" fillId="2" borderId="4" xfId="1" applyNumberFormat="1" applyFont="1" applyFill="1" applyBorder="1"/>
    <xf numFmtId="0" fontId="18" fillId="0" borderId="0" xfId="1" applyNumberFormat="1" applyFont="1" applyFill="1" applyBorder="1" applyAlignment="1" applyProtection="1">
      <alignment horizontal="left" indent="1"/>
      <protection locked="0"/>
    </xf>
    <xf numFmtId="0" fontId="18" fillId="0" borderId="0" xfId="1" applyFont="1" applyFill="1" applyBorder="1"/>
    <xf numFmtId="0" fontId="11" fillId="4" borderId="0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right"/>
    </xf>
    <xf numFmtId="168" fontId="18" fillId="0" borderId="0" xfId="1" applyNumberFormat="1" applyFont="1" applyFill="1" applyBorder="1"/>
    <xf numFmtId="42" fontId="19" fillId="0" borderId="0" xfId="1" applyNumberFormat="1" applyFont="1" applyFill="1" applyBorder="1"/>
    <xf numFmtId="168" fontId="18" fillId="4" borderId="0" xfId="1" applyNumberFormat="1" applyFont="1" applyFill="1" applyBorder="1"/>
    <xf numFmtId="0" fontId="2" fillId="4" borderId="0" xfId="1" applyFont="1" applyFill="1" applyBorder="1"/>
    <xf numFmtId="0" fontId="20" fillId="4" borderId="0" xfId="1" applyFont="1" applyFill="1" applyBorder="1" applyAlignment="1">
      <alignment horizontal="center"/>
    </xf>
    <xf numFmtId="41" fontId="19" fillId="0" borderId="0" xfId="1" applyNumberFormat="1" applyFont="1" applyFill="1" applyBorder="1"/>
    <xf numFmtId="167" fontId="2" fillId="0" borderId="0" xfId="1" applyNumberFormat="1" applyFont="1" applyFill="1" applyBorder="1"/>
    <xf numFmtId="167" fontId="2" fillId="4" borderId="0" xfId="1" applyNumberFormat="1" applyFont="1" applyFill="1" applyBorder="1"/>
    <xf numFmtId="41" fontId="18" fillId="0" borderId="0" xfId="1" applyNumberFormat="1" applyFont="1" applyFill="1" applyBorder="1"/>
    <xf numFmtId="0" fontId="5" fillId="0" borderId="0" xfId="1" applyFont="1" applyFill="1" applyBorder="1"/>
    <xf numFmtId="168" fontId="17" fillId="0" borderId="0" xfId="1" applyNumberFormat="1" applyFont="1" applyFill="1" applyBorder="1"/>
    <xf numFmtId="41" fontId="17" fillId="0" borderId="0" xfId="1" applyNumberFormat="1" applyFont="1" applyFill="1" applyBorder="1"/>
    <xf numFmtId="41" fontId="17" fillId="0" borderId="5" xfId="1" applyNumberFormat="1" applyFont="1" applyFill="1" applyBorder="1"/>
    <xf numFmtId="0" fontId="21" fillId="0" borderId="0" xfId="1" applyFont="1" applyFill="1" applyBorder="1"/>
    <xf numFmtId="0" fontId="7" fillId="0" borderId="0" xfId="1" applyFont="1" applyFill="1" applyBorder="1"/>
    <xf numFmtId="167" fontId="17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168" fontId="18" fillId="0" borderId="0" xfId="2" applyNumberFormat="1" applyFont="1" applyFill="1" applyBorder="1"/>
    <xf numFmtId="43" fontId="22" fillId="0" borderId="0" xfId="2" applyFont="1" applyFill="1" applyBorder="1"/>
    <xf numFmtId="167" fontId="18" fillId="0" borderId="0" xfId="2" applyNumberFormat="1" applyFont="1" applyFill="1" applyBorder="1"/>
    <xf numFmtId="43" fontId="18" fillId="0" borderId="0" xfId="2" applyFont="1" applyFill="1" applyBorder="1"/>
    <xf numFmtId="0" fontId="6" fillId="0" borderId="0" xfId="1" applyFont="1" applyFill="1" applyBorder="1"/>
    <xf numFmtId="0" fontId="23" fillId="0" borderId="0" xfId="1" applyFont="1" applyFill="1" applyBorder="1" applyAlignment="1">
      <alignment horizontal="left" indent="1"/>
    </xf>
    <xf numFmtId="168" fontId="23" fillId="0" borderId="0" xfId="3" applyNumberFormat="1" applyFont="1" applyFill="1" applyBorder="1"/>
    <xf numFmtId="167" fontId="23" fillId="0" borderId="0" xfId="3" applyNumberFormat="1" applyFont="1" applyFill="1" applyBorder="1"/>
    <xf numFmtId="167" fontId="18" fillId="0" borderId="0" xfId="1" applyNumberFormat="1" applyFont="1" applyFill="1" applyBorder="1"/>
    <xf numFmtId="169" fontId="17" fillId="0" borderId="0" xfId="1" applyNumberFormat="1" applyFont="1" applyFill="1" applyBorder="1"/>
    <xf numFmtId="9" fontId="19" fillId="2" borderId="0" xfId="1" applyNumberFormat="1" applyFont="1" applyFill="1" applyBorder="1"/>
    <xf numFmtId="9" fontId="18" fillId="0" borderId="0" xfId="1" applyNumberFormat="1" applyFont="1" applyFill="1" applyBorder="1"/>
    <xf numFmtId="167" fontId="19" fillId="0" borderId="0" xfId="1" applyNumberFormat="1" applyFont="1" applyFill="1" applyBorder="1"/>
    <xf numFmtId="170" fontId="18" fillId="0" borderId="0" xfId="1" applyNumberFormat="1" applyFont="1" applyFill="1" applyBorder="1" applyAlignment="1">
      <alignment horizontal="left"/>
    </xf>
    <xf numFmtId="170" fontId="18" fillId="2" borderId="0" xfId="1" applyNumberFormat="1" applyFont="1" applyFill="1" applyBorder="1" applyAlignment="1">
      <alignment horizontal="left"/>
    </xf>
    <xf numFmtId="171" fontId="18" fillId="2" borderId="0" xfId="1" applyNumberFormat="1" applyFont="1" applyFill="1" applyBorder="1" applyAlignment="1">
      <alignment horizontal="left"/>
    </xf>
    <xf numFmtId="172" fontId="18" fillId="2" borderId="0" xfId="1" applyNumberFormat="1" applyFont="1" applyFill="1" applyBorder="1" applyAlignment="1">
      <alignment horizontal="left"/>
    </xf>
    <xf numFmtId="171" fontId="18" fillId="0" borderId="0" xfId="1" applyNumberFormat="1" applyFont="1" applyFill="1" applyBorder="1" applyAlignment="1">
      <alignment horizontal="left"/>
    </xf>
    <xf numFmtId="168" fontId="17" fillId="0" borderId="5" xfId="1" applyNumberFormat="1" applyFont="1" applyFill="1" applyBorder="1"/>
    <xf numFmtId="41" fontId="18" fillId="2" borderId="0" xfId="1" applyNumberFormat="1" applyFont="1" applyFill="1" applyBorder="1"/>
    <xf numFmtId="168" fontId="17" fillId="4" borderId="5" xfId="1" applyNumberFormat="1" applyFont="1" applyFill="1" applyBorder="1"/>
    <xf numFmtId="172" fontId="18" fillId="0" borderId="0" xfId="1" applyNumberFormat="1" applyFont="1" applyFill="1" applyBorder="1" applyAlignment="1">
      <alignment horizontal="left"/>
    </xf>
    <xf numFmtId="9" fontId="19" fillId="0" borderId="0" xfId="1" applyNumberFormat="1" applyFont="1" applyFill="1" applyBorder="1"/>
    <xf numFmtId="41" fontId="17" fillId="2" borderId="0" xfId="1" applyNumberFormat="1" applyFont="1" applyFill="1" applyBorder="1"/>
    <xf numFmtId="166" fontId="14" fillId="5" borderId="0" xfId="1" applyNumberFormat="1" applyFont="1" applyFill="1" applyBorder="1" applyAlignment="1">
      <alignment horizontal="center"/>
    </xf>
    <xf numFmtId="0" fontId="4" fillId="5" borderId="6" xfId="1" applyFont="1" applyFill="1" applyBorder="1" applyAlignment="1">
      <alignment horizontal="centerContinuous"/>
    </xf>
    <xf numFmtId="0" fontId="4" fillId="5" borderId="7" xfId="1" applyFont="1" applyFill="1" applyBorder="1" applyAlignment="1">
      <alignment horizontal="centerContinuous"/>
    </xf>
    <xf numFmtId="0" fontId="4" fillId="5" borderId="8" xfId="1" applyFont="1" applyFill="1" applyBorder="1" applyAlignment="1">
      <alignment horizontal="centerContinuous"/>
    </xf>
    <xf numFmtId="0" fontId="13" fillId="0" borderId="0" xfId="1" applyFont="1" applyFill="1" applyBorder="1"/>
    <xf numFmtId="172" fontId="7" fillId="0" borderId="0" xfId="1" applyNumberFormat="1" applyFont="1" applyFill="1" applyBorder="1" applyAlignment="1">
      <alignment horizontal="left" indent="1"/>
    </xf>
    <xf numFmtId="172" fontId="7" fillId="0" borderId="0" xfId="1" applyNumberFormat="1" applyFont="1" applyFill="1" applyBorder="1" applyAlignment="1">
      <alignment horizontal="left"/>
    </xf>
    <xf numFmtId="168" fontId="7" fillId="0" borderId="0" xfId="1" applyNumberFormat="1" applyFont="1" applyFill="1" applyBorder="1"/>
    <xf numFmtId="41" fontId="24" fillId="0" borderId="0" xfId="1" applyNumberFormat="1" applyFont="1" applyFill="1" applyBorder="1"/>
    <xf numFmtId="167" fontId="24" fillId="2" borderId="0" xfId="1" applyNumberFormat="1" applyFont="1" applyFill="1" applyBorder="1"/>
    <xf numFmtId="0" fontId="24" fillId="2" borderId="0" xfId="1" applyFont="1" applyFill="1" applyBorder="1" applyAlignment="1">
      <alignment horizontal="center"/>
    </xf>
    <xf numFmtId="9" fontId="24" fillId="2" borderId="0" xfId="1" applyNumberFormat="1" applyFont="1" applyFill="1" applyBorder="1"/>
    <xf numFmtId="9" fontId="7" fillId="0" borderId="0" xfId="1" applyNumberFormat="1" applyFont="1" applyFill="1" applyBorder="1"/>
    <xf numFmtId="167" fontId="24" fillId="0" borderId="0" xfId="1" applyNumberFormat="1" applyFont="1" applyFill="1" applyBorder="1"/>
    <xf numFmtId="0" fontId="24" fillId="0" borderId="0" xfId="1" applyFont="1" applyFill="1" applyBorder="1" applyAlignment="1">
      <alignment horizontal="center"/>
    </xf>
    <xf numFmtId="9" fontId="24" fillId="0" borderId="0" xfId="1" applyNumberFormat="1" applyFont="1" applyFill="1" applyBorder="1"/>
    <xf numFmtId="168" fontId="21" fillId="0" borderId="0" xfId="1" applyNumberFormat="1" applyFont="1" applyFill="1" applyBorder="1"/>
    <xf numFmtId="171" fontId="7" fillId="0" borderId="0" xfId="1" applyNumberFormat="1" applyFont="1" applyFill="1" applyBorder="1" applyAlignment="1">
      <alignment horizontal="left" indent="1"/>
    </xf>
    <xf numFmtId="171" fontId="7" fillId="0" borderId="0" xfId="1" applyNumberFormat="1" applyFont="1" applyFill="1" applyBorder="1" applyAlignment="1">
      <alignment horizontal="left"/>
    </xf>
    <xf numFmtId="170" fontId="7" fillId="0" borderId="0" xfId="1" applyNumberFormat="1" applyFont="1" applyFill="1" applyBorder="1" applyAlignment="1">
      <alignment horizontal="left" indent="1"/>
    </xf>
    <xf numFmtId="170" fontId="7" fillId="0" borderId="0" xfId="1" applyNumberFormat="1" applyFont="1" applyFill="1" applyBorder="1" applyAlignment="1">
      <alignment horizontal="left"/>
    </xf>
    <xf numFmtId="168" fontId="7" fillId="4" borderId="0" xfId="1" applyNumberFormat="1" applyFont="1" applyFill="1" applyBorder="1"/>
    <xf numFmtId="42" fontId="24" fillId="0" borderId="0" xfId="1" applyNumberFormat="1" applyFont="1" applyFill="1" applyBorder="1"/>
    <xf numFmtId="0" fontId="7" fillId="4" borderId="0" xfId="1" applyFont="1" applyFill="1" applyBorder="1"/>
    <xf numFmtId="0" fontId="25" fillId="4" borderId="0" xfId="1" applyFont="1" applyFill="1" applyBorder="1" applyAlignment="1">
      <alignment horizontal="center"/>
    </xf>
    <xf numFmtId="167" fontId="7" fillId="0" borderId="0" xfId="1" applyNumberFormat="1" applyFont="1" applyFill="1" applyBorder="1"/>
    <xf numFmtId="167" fontId="7" fillId="4" borderId="0" xfId="1" applyNumberFormat="1" applyFont="1" applyFill="1" applyBorder="1"/>
    <xf numFmtId="0" fontId="1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 indent="1"/>
    </xf>
    <xf numFmtId="169" fontId="21" fillId="0" borderId="0" xfId="1" applyNumberFormat="1" applyFont="1" applyFill="1" applyBorder="1"/>
    <xf numFmtId="0" fontId="19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3" fillId="3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18" fillId="0" borderId="0" xfId="1" applyNumberFormat="1" applyFont="1" applyFill="1" applyBorder="1" applyAlignment="1" applyProtection="1">
      <alignment horizontal="center"/>
      <protection locked="0"/>
    </xf>
    <xf numFmtId="170" fontId="18" fillId="0" borderId="0" xfId="1" applyNumberFormat="1" applyFont="1" applyFill="1" applyBorder="1" applyAlignment="1">
      <alignment horizontal="center"/>
    </xf>
    <xf numFmtId="170" fontId="7" fillId="0" borderId="0" xfId="1" applyNumberFormat="1" applyFont="1" applyFill="1" applyBorder="1" applyAlignment="1">
      <alignment horizontal="center"/>
    </xf>
    <xf numFmtId="171" fontId="18" fillId="0" borderId="0" xfId="1" applyNumberFormat="1" applyFont="1" applyFill="1" applyBorder="1" applyAlignment="1">
      <alignment horizontal="center"/>
    </xf>
    <xf numFmtId="171" fontId="7" fillId="0" borderId="0" xfId="1" applyNumberFormat="1" applyFont="1" applyFill="1" applyBorder="1" applyAlignment="1">
      <alignment horizontal="center"/>
    </xf>
    <xf numFmtId="172" fontId="18" fillId="0" borderId="0" xfId="1" applyNumberFormat="1" applyFont="1" applyFill="1" applyBorder="1" applyAlignment="1">
      <alignment horizontal="center"/>
    </xf>
    <xf numFmtId="172" fontId="7" fillId="0" borderId="0" xfId="1" applyNumberFormat="1" applyFont="1" applyFill="1" applyBorder="1" applyAlignment="1">
      <alignment horizontal="center"/>
    </xf>
    <xf numFmtId="168" fontId="6" fillId="0" borderId="0" xfId="1" applyNumberFormat="1" applyFont="1" applyFill="1" applyBorder="1"/>
    <xf numFmtId="0" fontId="4" fillId="5" borderId="2" xfId="1" applyFont="1" applyFill="1" applyBorder="1" applyAlignment="1">
      <alignment horizontal="center"/>
    </xf>
    <xf numFmtId="41" fontId="5" fillId="0" borderId="4" xfId="1" applyNumberFormat="1" applyFont="1" applyFill="1" applyBorder="1"/>
    <xf numFmtId="41" fontId="17" fillId="0" borderId="4" xfId="1" applyNumberFormat="1" applyFont="1" applyFill="1" applyBorder="1"/>
    <xf numFmtId="0" fontId="26" fillId="7" borderId="3" xfId="1" applyFont="1" applyFill="1" applyBorder="1" applyAlignment="1">
      <alignment horizontal="center"/>
    </xf>
    <xf numFmtId="0" fontId="13" fillId="7" borderId="3" xfId="1" applyFont="1" applyFill="1" applyBorder="1"/>
    <xf numFmtId="168" fontId="23" fillId="0" borderId="0" xfId="1" applyNumberFormat="1" applyFont="1" applyFill="1" applyBorder="1"/>
    <xf numFmtId="0" fontId="27" fillId="0" borderId="0" xfId="1" applyFont="1" applyFill="1" applyBorder="1" applyAlignment="1">
      <alignment horizontal="center"/>
    </xf>
    <xf numFmtId="168" fontId="23" fillId="0" borderId="0" xfId="1" applyNumberFormat="1" applyFont="1" applyFill="1" applyBorder="1" applyAlignment="1">
      <alignment horizontal="right"/>
    </xf>
    <xf numFmtId="0" fontId="30" fillId="3" borderId="0" xfId="0" applyFont="1" applyFill="1"/>
    <xf numFmtId="0" fontId="31" fillId="0" borderId="0" xfId="0" applyFont="1"/>
    <xf numFmtId="0" fontId="31" fillId="6" borderId="0" xfId="0" applyFont="1" applyFill="1" applyAlignment="1">
      <alignment wrapText="1"/>
    </xf>
    <xf numFmtId="0" fontId="31" fillId="0" borderId="0" xfId="0" applyFont="1" applyAlignment="1">
      <alignment wrapText="1"/>
    </xf>
  </cellXfs>
  <cellStyles count="4">
    <cellStyle name="Comma 2" xfId="2"/>
    <cellStyle name="Normal" xfId="0" builtinId="0"/>
    <cellStyle name="Normal 2 3 2 2" xfId="1"/>
    <cellStyle name="Percent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6"/>
  <sheetViews>
    <sheetView showGridLines="0" tabSelected="1" zoomScaleNormal="100" workbookViewId="0"/>
  </sheetViews>
  <sheetFormatPr defaultRowHeight="15" x14ac:dyDescent="0.25"/>
  <cols>
    <col min="1" max="1" width="1.7109375" customWidth="1"/>
    <col min="2" max="2" width="90.7109375" customWidth="1"/>
  </cols>
  <sheetData>
    <row r="1" spans="2:2" ht="5.0999999999999996" customHeight="1" x14ac:dyDescent="0.25"/>
    <row r="2" spans="2:2" ht="15.75" x14ac:dyDescent="0.25">
      <c r="B2" s="138" t="s">
        <v>45</v>
      </c>
    </row>
    <row r="3" spans="2:2" ht="5.0999999999999996" customHeight="1" x14ac:dyDescent="0.25">
      <c r="B3" s="139"/>
    </row>
    <row r="4" spans="2:2" ht="15" customHeight="1" x14ac:dyDescent="0.25">
      <c r="B4" s="140" t="s">
        <v>46</v>
      </c>
    </row>
    <row r="5" spans="2:2" ht="5.0999999999999996" customHeight="1" x14ac:dyDescent="0.25">
      <c r="B5" s="141"/>
    </row>
    <row r="6" spans="2:2" ht="31.5" x14ac:dyDescent="0.25">
      <c r="B6" s="140" t="s">
        <v>52</v>
      </c>
    </row>
    <row r="7" spans="2:2" ht="5.0999999999999996" customHeight="1" x14ac:dyDescent="0.25">
      <c r="B7" s="141"/>
    </row>
    <row r="8" spans="2:2" ht="31.5" x14ac:dyDescent="0.25">
      <c r="B8" s="140" t="s">
        <v>47</v>
      </c>
    </row>
    <row r="9" spans="2:2" ht="5.0999999999999996" customHeight="1" x14ac:dyDescent="0.25">
      <c r="B9" s="141"/>
    </row>
    <row r="10" spans="2:2" ht="31.5" x14ac:dyDescent="0.25">
      <c r="B10" s="140" t="s">
        <v>48</v>
      </c>
    </row>
    <row r="11" spans="2:2" ht="5.0999999999999996" customHeight="1" x14ac:dyDescent="0.25">
      <c r="B11" s="141"/>
    </row>
    <row r="12" spans="2:2" ht="47.25" x14ac:dyDescent="0.25">
      <c r="B12" s="140" t="s">
        <v>49</v>
      </c>
    </row>
    <row r="13" spans="2:2" ht="5.0999999999999996" customHeight="1" x14ac:dyDescent="0.25">
      <c r="B13" s="141"/>
    </row>
    <row r="14" spans="2:2" ht="15.75" x14ac:dyDescent="0.25">
      <c r="B14" s="140" t="s">
        <v>50</v>
      </c>
    </row>
    <row r="15" spans="2:2" ht="5.0999999999999996" customHeight="1" x14ac:dyDescent="0.25">
      <c r="B15" s="141"/>
    </row>
    <row r="16" spans="2:2" ht="63" x14ac:dyDescent="0.25">
      <c r="B16" s="140" t="s">
        <v>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BQ34"/>
  <sheetViews>
    <sheetView showGridLines="0" zoomScaleNormal="100" workbookViewId="0">
      <pane xSplit="2" ySplit="11" topLeftCell="C12" activePane="bottomRight" state="frozen"/>
      <selection pane="topRight" activeCell="E1" sqref="E1"/>
      <selection pane="bottomLeft" activeCell="A12" sqref="A12"/>
      <selection pane="bottomRight" activeCell="C12" sqref="C12"/>
    </sheetView>
  </sheetViews>
  <sheetFormatPr defaultColWidth="15.7109375" defaultRowHeight="12" x14ac:dyDescent="0.2"/>
  <cols>
    <col min="1" max="1" width="1.7109375" style="1" customWidth="1"/>
    <col min="2" max="2" width="25.85546875" style="1" customWidth="1"/>
    <col min="3" max="3" width="0.85546875" style="1" customWidth="1"/>
    <col min="4" max="16" width="10.7109375" style="1" customWidth="1"/>
    <col min="17" max="17" width="10.7109375" style="2" customWidth="1"/>
    <col min="18" max="63" width="10.7109375" style="1" customWidth="1"/>
    <col min="64" max="64" width="1.7109375" style="1" customWidth="1"/>
    <col min="65" max="69" width="10.7109375" style="1" customWidth="1"/>
    <col min="70" max="16384" width="15.7109375" style="1"/>
  </cols>
  <sheetData>
    <row r="1" spans="2:69" ht="5.0999999999999996" customHeight="1" x14ac:dyDescent="0.2"/>
    <row r="2" spans="2:69" ht="18.75" x14ac:dyDescent="0.3">
      <c r="B2" s="3" t="s">
        <v>22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</row>
    <row r="3" spans="2:69" ht="5.0999999999999996" customHeight="1" x14ac:dyDescent="0.2"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  <c r="AA3" s="5"/>
    </row>
    <row r="4" spans="2:69" ht="12" customHeight="1" x14ac:dyDescent="0.2">
      <c r="B4" s="6"/>
      <c r="C4" s="6"/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7" t="s">
        <v>0</v>
      </c>
      <c r="R4" s="7" t="s">
        <v>0</v>
      </c>
      <c r="S4" s="7" t="s">
        <v>0</v>
      </c>
      <c r="T4" s="7" t="s">
        <v>0</v>
      </c>
      <c r="U4" s="7" t="s">
        <v>0</v>
      </c>
      <c r="V4" s="7" t="s">
        <v>0</v>
      </c>
      <c r="W4" s="7" t="s">
        <v>0</v>
      </c>
      <c r="X4" s="7" t="s">
        <v>0</v>
      </c>
      <c r="Y4" s="7" t="s">
        <v>0</v>
      </c>
      <c r="Z4" s="7" t="s">
        <v>0</v>
      </c>
      <c r="AA4" s="7" t="s">
        <v>0</v>
      </c>
      <c r="AB4" s="136" t="s">
        <v>1</v>
      </c>
      <c r="AC4" s="136" t="s">
        <v>1</v>
      </c>
      <c r="AD4" s="136" t="s">
        <v>1</v>
      </c>
      <c r="AE4" s="136" t="s">
        <v>1</v>
      </c>
      <c r="AF4" s="136" t="s">
        <v>1</v>
      </c>
      <c r="AG4" s="136" t="s">
        <v>1</v>
      </c>
      <c r="AH4" s="136" t="s">
        <v>1</v>
      </c>
      <c r="AI4" s="136" t="s">
        <v>1</v>
      </c>
      <c r="AJ4" s="136" t="s">
        <v>1</v>
      </c>
      <c r="AK4" s="136" t="s">
        <v>1</v>
      </c>
      <c r="AL4" s="136" t="s">
        <v>1</v>
      </c>
      <c r="AM4" s="136" t="s">
        <v>1</v>
      </c>
      <c r="AN4" s="136" t="s">
        <v>1</v>
      </c>
      <c r="AO4" s="136" t="s">
        <v>1</v>
      </c>
      <c r="AP4" s="136" t="s">
        <v>1</v>
      </c>
      <c r="AQ4" s="136" t="s">
        <v>1</v>
      </c>
      <c r="AR4" s="136" t="s">
        <v>1</v>
      </c>
      <c r="AS4" s="136" t="s">
        <v>1</v>
      </c>
      <c r="AT4" s="136" t="s">
        <v>1</v>
      </c>
      <c r="AU4" s="136" t="s">
        <v>1</v>
      </c>
      <c r="AV4" s="136" t="s">
        <v>1</v>
      </c>
      <c r="AW4" s="136" t="s">
        <v>1</v>
      </c>
      <c r="AX4" s="136" t="s">
        <v>1</v>
      </c>
      <c r="AY4" s="136" t="s">
        <v>1</v>
      </c>
      <c r="AZ4" s="136" t="s">
        <v>1</v>
      </c>
      <c r="BA4" s="136" t="s">
        <v>1</v>
      </c>
      <c r="BB4" s="136" t="s">
        <v>1</v>
      </c>
      <c r="BC4" s="136" t="s">
        <v>1</v>
      </c>
      <c r="BD4" s="136" t="s">
        <v>1</v>
      </c>
      <c r="BE4" s="136" t="s">
        <v>1</v>
      </c>
      <c r="BF4" s="136" t="s">
        <v>1</v>
      </c>
      <c r="BG4" s="136" t="s">
        <v>1</v>
      </c>
      <c r="BH4" s="136" t="s">
        <v>1</v>
      </c>
      <c r="BI4" s="136" t="s">
        <v>1</v>
      </c>
      <c r="BJ4" s="136" t="s">
        <v>1</v>
      </c>
      <c r="BK4" s="136" t="s">
        <v>1</v>
      </c>
      <c r="BM4" s="7" t="s">
        <v>0</v>
      </c>
      <c r="BN4" s="7" t="s">
        <v>0</v>
      </c>
      <c r="BO4" s="136" t="s">
        <v>1</v>
      </c>
      <c r="BP4" s="136" t="s">
        <v>1</v>
      </c>
      <c r="BQ4" s="136" t="s">
        <v>1</v>
      </c>
    </row>
    <row r="5" spans="2:69" x14ac:dyDescent="0.2">
      <c r="B5" s="8" t="s">
        <v>2</v>
      </c>
      <c r="C5" s="8"/>
      <c r="D5" s="7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7" t="s">
        <v>3</v>
      </c>
      <c r="L5" s="7" t="s">
        <v>3</v>
      </c>
      <c r="M5" s="7" t="s">
        <v>3</v>
      </c>
      <c r="N5" s="7" t="s">
        <v>3</v>
      </c>
      <c r="O5" s="7" t="s">
        <v>3</v>
      </c>
      <c r="P5" s="7" t="s">
        <v>3</v>
      </c>
      <c r="Q5" s="7" t="s">
        <v>3</v>
      </c>
      <c r="R5" s="7" t="s">
        <v>3</v>
      </c>
      <c r="S5" s="7" t="s">
        <v>3</v>
      </c>
      <c r="T5" s="7" t="s">
        <v>3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3</v>
      </c>
      <c r="AB5" s="7" t="s">
        <v>3</v>
      </c>
      <c r="AC5" s="7" t="s">
        <v>3</v>
      </c>
      <c r="AD5" s="7" t="s">
        <v>3</v>
      </c>
      <c r="AE5" s="7" t="s">
        <v>3</v>
      </c>
      <c r="AF5" s="7" t="s">
        <v>3</v>
      </c>
      <c r="AG5" s="7" t="s">
        <v>3</v>
      </c>
      <c r="AH5" s="7" t="s">
        <v>3</v>
      </c>
      <c r="AI5" s="7" t="s">
        <v>3</v>
      </c>
      <c r="AJ5" s="7" t="s">
        <v>3</v>
      </c>
      <c r="AK5" s="7" t="s">
        <v>3</v>
      </c>
      <c r="AL5" s="7" t="s">
        <v>3</v>
      </c>
      <c r="AM5" s="7" t="s">
        <v>3</v>
      </c>
      <c r="AN5" s="7" t="s">
        <v>3</v>
      </c>
      <c r="AO5" s="7" t="s">
        <v>3</v>
      </c>
      <c r="AP5" s="7" t="s">
        <v>3</v>
      </c>
      <c r="AQ5" s="7" t="s">
        <v>3</v>
      </c>
      <c r="AR5" s="7" t="s">
        <v>3</v>
      </c>
      <c r="AS5" s="7" t="s">
        <v>3</v>
      </c>
      <c r="AT5" s="7" t="s">
        <v>3</v>
      </c>
      <c r="AU5" s="7" t="s">
        <v>3</v>
      </c>
      <c r="AV5" s="7" t="s">
        <v>3</v>
      </c>
      <c r="AW5" s="7" t="s">
        <v>3</v>
      </c>
      <c r="AX5" s="7" t="s">
        <v>3</v>
      </c>
      <c r="AY5" s="7" t="s">
        <v>3</v>
      </c>
      <c r="AZ5" s="7" t="s">
        <v>3</v>
      </c>
      <c r="BA5" s="7" t="s">
        <v>3</v>
      </c>
      <c r="BB5" s="7" t="s">
        <v>3</v>
      </c>
      <c r="BC5" s="7" t="s">
        <v>3</v>
      </c>
      <c r="BD5" s="7" t="s">
        <v>3</v>
      </c>
      <c r="BE5" s="7" t="s">
        <v>3</v>
      </c>
      <c r="BF5" s="7" t="s">
        <v>3</v>
      </c>
      <c r="BG5" s="7" t="s">
        <v>3</v>
      </c>
      <c r="BH5" s="7" t="s">
        <v>3</v>
      </c>
      <c r="BI5" s="7" t="s">
        <v>3</v>
      </c>
      <c r="BJ5" s="7" t="s">
        <v>3</v>
      </c>
      <c r="BK5" s="7" t="s">
        <v>3</v>
      </c>
      <c r="BM5" s="7" t="s">
        <v>4</v>
      </c>
      <c r="BN5" s="7" t="s">
        <v>4</v>
      </c>
      <c r="BO5" s="7" t="s">
        <v>4</v>
      </c>
      <c r="BP5" s="7" t="s">
        <v>4</v>
      </c>
      <c r="BQ5" s="7" t="s">
        <v>4</v>
      </c>
    </row>
    <row r="6" spans="2:69" x14ac:dyDescent="0.2">
      <c r="B6" s="8" t="s">
        <v>5</v>
      </c>
      <c r="C6" s="8"/>
      <c r="D6" s="10">
        <f t="shared" ref="D6:AA6" si="0">YEAR(D7)</f>
        <v>2018</v>
      </c>
      <c r="E6" s="10">
        <f t="shared" si="0"/>
        <v>2018</v>
      </c>
      <c r="F6" s="10">
        <f t="shared" si="0"/>
        <v>2018</v>
      </c>
      <c r="G6" s="10">
        <f t="shared" si="0"/>
        <v>2018</v>
      </c>
      <c r="H6" s="10">
        <f t="shared" si="0"/>
        <v>2018</v>
      </c>
      <c r="I6" s="10">
        <f t="shared" si="0"/>
        <v>2018</v>
      </c>
      <c r="J6" s="10">
        <f t="shared" si="0"/>
        <v>2018</v>
      </c>
      <c r="K6" s="10">
        <f t="shared" si="0"/>
        <v>2018</v>
      </c>
      <c r="L6" s="10">
        <f t="shared" si="0"/>
        <v>2018</v>
      </c>
      <c r="M6" s="10">
        <f t="shared" si="0"/>
        <v>2018</v>
      </c>
      <c r="N6" s="10">
        <f t="shared" si="0"/>
        <v>2018</v>
      </c>
      <c r="O6" s="10">
        <f t="shared" si="0"/>
        <v>2018</v>
      </c>
      <c r="P6" s="10">
        <f t="shared" si="0"/>
        <v>2019</v>
      </c>
      <c r="Q6" s="10">
        <f t="shared" si="0"/>
        <v>2019</v>
      </c>
      <c r="R6" s="10">
        <f t="shared" si="0"/>
        <v>2019</v>
      </c>
      <c r="S6" s="10">
        <f t="shared" si="0"/>
        <v>2019</v>
      </c>
      <c r="T6" s="10">
        <f t="shared" si="0"/>
        <v>2019</v>
      </c>
      <c r="U6" s="10">
        <f t="shared" si="0"/>
        <v>2019</v>
      </c>
      <c r="V6" s="10">
        <f t="shared" si="0"/>
        <v>2019</v>
      </c>
      <c r="W6" s="10">
        <f t="shared" si="0"/>
        <v>2019</v>
      </c>
      <c r="X6" s="10">
        <f t="shared" si="0"/>
        <v>2019</v>
      </c>
      <c r="Y6" s="10">
        <f t="shared" si="0"/>
        <v>2019</v>
      </c>
      <c r="Z6" s="10">
        <f t="shared" si="0"/>
        <v>2019</v>
      </c>
      <c r="AA6" s="10">
        <f t="shared" si="0"/>
        <v>2019</v>
      </c>
      <c r="AB6" s="10">
        <f t="shared" ref="AB6" si="1">YEAR(AB7)</f>
        <v>2020</v>
      </c>
      <c r="AC6" s="10">
        <f>YEAR(AC7)</f>
        <v>2020</v>
      </c>
      <c r="AD6" s="10">
        <f t="shared" ref="AD6:BK6" si="2">YEAR(AD7)</f>
        <v>2020</v>
      </c>
      <c r="AE6" s="10">
        <f t="shared" si="2"/>
        <v>2020</v>
      </c>
      <c r="AF6" s="10">
        <f t="shared" si="2"/>
        <v>2020</v>
      </c>
      <c r="AG6" s="10">
        <f t="shared" si="2"/>
        <v>2020</v>
      </c>
      <c r="AH6" s="10">
        <f t="shared" si="2"/>
        <v>2020</v>
      </c>
      <c r="AI6" s="10">
        <f t="shared" si="2"/>
        <v>2020</v>
      </c>
      <c r="AJ6" s="10">
        <f t="shared" si="2"/>
        <v>2020</v>
      </c>
      <c r="AK6" s="10">
        <f t="shared" si="2"/>
        <v>2020</v>
      </c>
      <c r="AL6" s="10">
        <f t="shared" si="2"/>
        <v>2020</v>
      </c>
      <c r="AM6" s="10">
        <f t="shared" si="2"/>
        <v>2020</v>
      </c>
      <c r="AN6" s="10">
        <f t="shared" si="2"/>
        <v>2021</v>
      </c>
      <c r="AO6" s="10">
        <f t="shared" si="2"/>
        <v>2021</v>
      </c>
      <c r="AP6" s="10">
        <f t="shared" si="2"/>
        <v>2021</v>
      </c>
      <c r="AQ6" s="10">
        <f t="shared" si="2"/>
        <v>2021</v>
      </c>
      <c r="AR6" s="10">
        <f t="shared" si="2"/>
        <v>2021</v>
      </c>
      <c r="AS6" s="10">
        <f t="shared" si="2"/>
        <v>2021</v>
      </c>
      <c r="AT6" s="10">
        <f t="shared" si="2"/>
        <v>2021</v>
      </c>
      <c r="AU6" s="10">
        <f t="shared" si="2"/>
        <v>2021</v>
      </c>
      <c r="AV6" s="10">
        <f t="shared" si="2"/>
        <v>2021</v>
      </c>
      <c r="AW6" s="10">
        <f t="shared" si="2"/>
        <v>2021</v>
      </c>
      <c r="AX6" s="10">
        <f t="shared" si="2"/>
        <v>2021</v>
      </c>
      <c r="AY6" s="10">
        <f t="shared" si="2"/>
        <v>2021</v>
      </c>
      <c r="AZ6" s="10">
        <f t="shared" si="2"/>
        <v>2022</v>
      </c>
      <c r="BA6" s="10">
        <f t="shared" si="2"/>
        <v>2022</v>
      </c>
      <c r="BB6" s="10">
        <f t="shared" si="2"/>
        <v>2022</v>
      </c>
      <c r="BC6" s="10">
        <f t="shared" si="2"/>
        <v>2022</v>
      </c>
      <c r="BD6" s="10">
        <f t="shared" si="2"/>
        <v>2022</v>
      </c>
      <c r="BE6" s="10">
        <f t="shared" si="2"/>
        <v>2022</v>
      </c>
      <c r="BF6" s="10">
        <f t="shared" si="2"/>
        <v>2022</v>
      </c>
      <c r="BG6" s="10">
        <f t="shared" si="2"/>
        <v>2022</v>
      </c>
      <c r="BH6" s="10">
        <f t="shared" si="2"/>
        <v>2022</v>
      </c>
      <c r="BI6" s="10">
        <f t="shared" si="2"/>
        <v>2022</v>
      </c>
      <c r="BJ6" s="10">
        <f t="shared" si="2"/>
        <v>2022</v>
      </c>
      <c r="BK6" s="10">
        <f t="shared" si="2"/>
        <v>2022</v>
      </c>
      <c r="BM6" s="10">
        <f>YEAR(BM7)</f>
        <v>2018</v>
      </c>
      <c r="BN6" s="10">
        <f>YEAR(BN7)</f>
        <v>2019</v>
      </c>
      <c r="BO6" s="10">
        <f t="shared" ref="BO6:BQ6" si="3">YEAR(BO7)</f>
        <v>2020</v>
      </c>
      <c r="BP6" s="10">
        <f t="shared" si="3"/>
        <v>2021</v>
      </c>
      <c r="BQ6" s="10">
        <f t="shared" si="3"/>
        <v>2022</v>
      </c>
    </row>
    <row r="7" spans="2:69" s="14" customFormat="1" x14ac:dyDescent="0.2">
      <c r="B7" s="8" t="s">
        <v>6</v>
      </c>
      <c r="C7" s="8"/>
      <c r="D7" s="11">
        <v>43131</v>
      </c>
      <c r="E7" s="12">
        <f t="shared" ref="E7:AA7" si="4">EOMONTH(D7,1)</f>
        <v>43159</v>
      </c>
      <c r="F7" s="12">
        <f t="shared" si="4"/>
        <v>43190</v>
      </c>
      <c r="G7" s="12">
        <f t="shared" si="4"/>
        <v>43220</v>
      </c>
      <c r="H7" s="12">
        <f t="shared" si="4"/>
        <v>43251</v>
      </c>
      <c r="I7" s="12">
        <f t="shared" si="4"/>
        <v>43281</v>
      </c>
      <c r="J7" s="12">
        <f t="shared" si="4"/>
        <v>43312</v>
      </c>
      <c r="K7" s="12">
        <f t="shared" si="4"/>
        <v>43343</v>
      </c>
      <c r="L7" s="12">
        <f t="shared" si="4"/>
        <v>43373</v>
      </c>
      <c r="M7" s="12">
        <f t="shared" si="4"/>
        <v>43404</v>
      </c>
      <c r="N7" s="12">
        <f t="shared" si="4"/>
        <v>43434</v>
      </c>
      <c r="O7" s="12">
        <f t="shared" si="4"/>
        <v>43465</v>
      </c>
      <c r="P7" s="12">
        <f t="shared" si="4"/>
        <v>43496</v>
      </c>
      <c r="Q7" s="12">
        <f t="shared" si="4"/>
        <v>43524</v>
      </c>
      <c r="R7" s="12">
        <f t="shared" si="4"/>
        <v>43555</v>
      </c>
      <c r="S7" s="12">
        <f t="shared" si="4"/>
        <v>43585</v>
      </c>
      <c r="T7" s="12">
        <f t="shared" si="4"/>
        <v>43616</v>
      </c>
      <c r="U7" s="12">
        <f t="shared" si="4"/>
        <v>43646</v>
      </c>
      <c r="V7" s="12">
        <f t="shared" si="4"/>
        <v>43677</v>
      </c>
      <c r="W7" s="12">
        <f t="shared" si="4"/>
        <v>43708</v>
      </c>
      <c r="X7" s="12">
        <f t="shared" si="4"/>
        <v>43738</v>
      </c>
      <c r="Y7" s="12">
        <f t="shared" si="4"/>
        <v>43769</v>
      </c>
      <c r="Z7" s="12">
        <f t="shared" si="4"/>
        <v>43799</v>
      </c>
      <c r="AA7" s="12">
        <f t="shared" si="4"/>
        <v>43830</v>
      </c>
      <c r="AB7" s="12">
        <f>EOMONTH(AA7,1)</f>
        <v>43861</v>
      </c>
      <c r="AC7" s="12">
        <f>EOMONTH(AB7,1)</f>
        <v>43890</v>
      </c>
      <c r="AD7" s="12">
        <f t="shared" ref="AD7:BK7" si="5">EOMONTH(AC7,1)</f>
        <v>43921</v>
      </c>
      <c r="AE7" s="12">
        <f t="shared" si="5"/>
        <v>43951</v>
      </c>
      <c r="AF7" s="12">
        <f t="shared" si="5"/>
        <v>43982</v>
      </c>
      <c r="AG7" s="12">
        <f t="shared" si="5"/>
        <v>44012</v>
      </c>
      <c r="AH7" s="12">
        <f t="shared" si="5"/>
        <v>44043</v>
      </c>
      <c r="AI7" s="12">
        <f t="shared" si="5"/>
        <v>44074</v>
      </c>
      <c r="AJ7" s="12">
        <f t="shared" si="5"/>
        <v>44104</v>
      </c>
      <c r="AK7" s="12">
        <f t="shared" si="5"/>
        <v>44135</v>
      </c>
      <c r="AL7" s="12">
        <f t="shared" si="5"/>
        <v>44165</v>
      </c>
      <c r="AM7" s="12">
        <f t="shared" si="5"/>
        <v>44196</v>
      </c>
      <c r="AN7" s="12">
        <f t="shared" si="5"/>
        <v>44227</v>
      </c>
      <c r="AO7" s="12">
        <f t="shared" si="5"/>
        <v>44255</v>
      </c>
      <c r="AP7" s="12">
        <f t="shared" si="5"/>
        <v>44286</v>
      </c>
      <c r="AQ7" s="12">
        <f t="shared" si="5"/>
        <v>44316</v>
      </c>
      <c r="AR7" s="12">
        <f t="shared" si="5"/>
        <v>44347</v>
      </c>
      <c r="AS7" s="12">
        <f t="shared" si="5"/>
        <v>44377</v>
      </c>
      <c r="AT7" s="12">
        <f t="shared" si="5"/>
        <v>44408</v>
      </c>
      <c r="AU7" s="12">
        <f t="shared" si="5"/>
        <v>44439</v>
      </c>
      <c r="AV7" s="12">
        <f t="shared" si="5"/>
        <v>44469</v>
      </c>
      <c r="AW7" s="12">
        <f t="shared" si="5"/>
        <v>44500</v>
      </c>
      <c r="AX7" s="12">
        <f t="shared" si="5"/>
        <v>44530</v>
      </c>
      <c r="AY7" s="12">
        <f t="shared" si="5"/>
        <v>44561</v>
      </c>
      <c r="AZ7" s="12">
        <f t="shared" si="5"/>
        <v>44592</v>
      </c>
      <c r="BA7" s="12">
        <f t="shared" si="5"/>
        <v>44620</v>
      </c>
      <c r="BB7" s="12">
        <f t="shared" si="5"/>
        <v>44651</v>
      </c>
      <c r="BC7" s="12">
        <f t="shared" si="5"/>
        <v>44681</v>
      </c>
      <c r="BD7" s="12">
        <f t="shared" si="5"/>
        <v>44712</v>
      </c>
      <c r="BE7" s="12">
        <f t="shared" si="5"/>
        <v>44742</v>
      </c>
      <c r="BF7" s="12">
        <f t="shared" si="5"/>
        <v>44773</v>
      </c>
      <c r="BG7" s="12">
        <f t="shared" si="5"/>
        <v>44804</v>
      </c>
      <c r="BH7" s="12">
        <f t="shared" si="5"/>
        <v>44834</v>
      </c>
      <c r="BI7" s="12">
        <f t="shared" si="5"/>
        <v>44865</v>
      </c>
      <c r="BJ7" s="12">
        <f t="shared" si="5"/>
        <v>44895</v>
      </c>
      <c r="BK7" s="12">
        <f t="shared" si="5"/>
        <v>44926</v>
      </c>
      <c r="BM7" s="12">
        <f>O7</f>
        <v>43465</v>
      </c>
      <c r="BN7" s="12">
        <f>EOMONTH(BM7,12)</f>
        <v>43830</v>
      </c>
      <c r="BO7" s="12">
        <f t="shared" ref="BO7:BP7" si="6">EOMONTH(BN7,12)</f>
        <v>44196</v>
      </c>
      <c r="BP7" s="12">
        <f t="shared" si="6"/>
        <v>44561</v>
      </c>
      <c r="BQ7" s="12">
        <f t="shared" ref="BQ7" si="7">EOMONTH(BP7,12)</f>
        <v>44926</v>
      </c>
    </row>
    <row r="8" spans="2:69" s="14" customFormat="1" x14ac:dyDescent="0.2">
      <c r="B8" s="8" t="s">
        <v>8</v>
      </c>
      <c r="C8" s="8"/>
      <c r="D8" s="15" t="str">
        <f t="shared" ref="D8:AA8" si="8">CONCATENATE(D9,D6)</f>
        <v>12018</v>
      </c>
      <c r="E8" s="15" t="str">
        <f t="shared" si="8"/>
        <v>22018</v>
      </c>
      <c r="F8" s="15" t="str">
        <f t="shared" si="8"/>
        <v>32018</v>
      </c>
      <c r="G8" s="15" t="str">
        <f t="shared" si="8"/>
        <v>42018</v>
      </c>
      <c r="H8" s="15" t="str">
        <f t="shared" si="8"/>
        <v>52018</v>
      </c>
      <c r="I8" s="15" t="str">
        <f t="shared" si="8"/>
        <v>62018</v>
      </c>
      <c r="J8" s="15" t="str">
        <f t="shared" si="8"/>
        <v>72018</v>
      </c>
      <c r="K8" s="15" t="str">
        <f t="shared" si="8"/>
        <v>82018</v>
      </c>
      <c r="L8" s="15" t="str">
        <f t="shared" si="8"/>
        <v>92018</v>
      </c>
      <c r="M8" s="15" t="str">
        <f t="shared" si="8"/>
        <v>102018</v>
      </c>
      <c r="N8" s="15" t="str">
        <f t="shared" si="8"/>
        <v>112018</v>
      </c>
      <c r="O8" s="15" t="str">
        <f t="shared" si="8"/>
        <v>122018</v>
      </c>
      <c r="P8" s="15" t="str">
        <f t="shared" si="8"/>
        <v>12019</v>
      </c>
      <c r="Q8" s="15" t="str">
        <f t="shared" si="8"/>
        <v>22019</v>
      </c>
      <c r="R8" s="15" t="str">
        <f t="shared" si="8"/>
        <v>32019</v>
      </c>
      <c r="S8" s="15" t="str">
        <f t="shared" si="8"/>
        <v>42019</v>
      </c>
      <c r="T8" s="15" t="str">
        <f t="shared" si="8"/>
        <v>52019</v>
      </c>
      <c r="U8" s="15" t="str">
        <f t="shared" si="8"/>
        <v>62019</v>
      </c>
      <c r="V8" s="15" t="str">
        <f t="shared" si="8"/>
        <v>72019</v>
      </c>
      <c r="W8" s="15" t="str">
        <f t="shared" si="8"/>
        <v>82019</v>
      </c>
      <c r="X8" s="15" t="str">
        <f t="shared" si="8"/>
        <v>92019</v>
      </c>
      <c r="Y8" s="15" t="str">
        <f t="shared" si="8"/>
        <v>102019</v>
      </c>
      <c r="Z8" s="15" t="str">
        <f t="shared" si="8"/>
        <v>112019</v>
      </c>
      <c r="AA8" s="15" t="str">
        <f t="shared" si="8"/>
        <v>122019</v>
      </c>
      <c r="AB8" s="15" t="str">
        <f t="shared" ref="AB8" si="9">CONCATENATE(AB9,AB6)</f>
        <v>12020</v>
      </c>
      <c r="AC8" s="15" t="str">
        <f>CONCATENATE(AC9,AC6)</f>
        <v>22020</v>
      </c>
      <c r="AD8" s="15" t="str">
        <f t="shared" ref="AD8:BK8" si="10">CONCATENATE(AD9,AD6)</f>
        <v>32020</v>
      </c>
      <c r="AE8" s="15" t="str">
        <f t="shared" si="10"/>
        <v>42020</v>
      </c>
      <c r="AF8" s="15" t="str">
        <f t="shared" si="10"/>
        <v>52020</v>
      </c>
      <c r="AG8" s="15" t="str">
        <f t="shared" si="10"/>
        <v>62020</v>
      </c>
      <c r="AH8" s="15" t="str">
        <f t="shared" si="10"/>
        <v>72020</v>
      </c>
      <c r="AI8" s="15" t="str">
        <f t="shared" si="10"/>
        <v>82020</v>
      </c>
      <c r="AJ8" s="15" t="str">
        <f t="shared" si="10"/>
        <v>92020</v>
      </c>
      <c r="AK8" s="15" t="str">
        <f t="shared" si="10"/>
        <v>102020</v>
      </c>
      <c r="AL8" s="15" t="str">
        <f t="shared" si="10"/>
        <v>112020</v>
      </c>
      <c r="AM8" s="15" t="str">
        <f t="shared" si="10"/>
        <v>122020</v>
      </c>
      <c r="AN8" s="15" t="str">
        <f t="shared" si="10"/>
        <v>12021</v>
      </c>
      <c r="AO8" s="15" t="str">
        <f t="shared" si="10"/>
        <v>22021</v>
      </c>
      <c r="AP8" s="15" t="str">
        <f t="shared" si="10"/>
        <v>32021</v>
      </c>
      <c r="AQ8" s="15" t="str">
        <f t="shared" si="10"/>
        <v>42021</v>
      </c>
      <c r="AR8" s="15" t="str">
        <f t="shared" si="10"/>
        <v>52021</v>
      </c>
      <c r="AS8" s="15" t="str">
        <f t="shared" si="10"/>
        <v>62021</v>
      </c>
      <c r="AT8" s="15" t="str">
        <f t="shared" si="10"/>
        <v>72021</v>
      </c>
      <c r="AU8" s="15" t="str">
        <f t="shared" si="10"/>
        <v>82021</v>
      </c>
      <c r="AV8" s="15" t="str">
        <f t="shared" si="10"/>
        <v>92021</v>
      </c>
      <c r="AW8" s="15" t="str">
        <f t="shared" si="10"/>
        <v>102021</v>
      </c>
      <c r="AX8" s="15" t="str">
        <f t="shared" si="10"/>
        <v>112021</v>
      </c>
      <c r="AY8" s="15" t="str">
        <f t="shared" si="10"/>
        <v>122021</v>
      </c>
      <c r="AZ8" s="15" t="str">
        <f t="shared" si="10"/>
        <v>12022</v>
      </c>
      <c r="BA8" s="15" t="str">
        <f t="shared" si="10"/>
        <v>22022</v>
      </c>
      <c r="BB8" s="15" t="str">
        <f t="shared" si="10"/>
        <v>32022</v>
      </c>
      <c r="BC8" s="15" t="str">
        <f t="shared" si="10"/>
        <v>42022</v>
      </c>
      <c r="BD8" s="15" t="str">
        <f t="shared" si="10"/>
        <v>52022</v>
      </c>
      <c r="BE8" s="15" t="str">
        <f t="shared" si="10"/>
        <v>62022</v>
      </c>
      <c r="BF8" s="15" t="str">
        <f t="shared" si="10"/>
        <v>72022</v>
      </c>
      <c r="BG8" s="15" t="str">
        <f t="shared" si="10"/>
        <v>82022</v>
      </c>
      <c r="BH8" s="15" t="str">
        <f t="shared" si="10"/>
        <v>92022</v>
      </c>
      <c r="BI8" s="15" t="str">
        <f t="shared" si="10"/>
        <v>102022</v>
      </c>
      <c r="BJ8" s="15" t="str">
        <f t="shared" si="10"/>
        <v>112022</v>
      </c>
      <c r="BK8" s="15" t="str">
        <f t="shared" si="10"/>
        <v>122022</v>
      </c>
      <c r="BM8" s="15" t="str">
        <f t="shared" ref="BM8:BN8" si="11">CONCATENATE(BM9,BM6)</f>
        <v>122018</v>
      </c>
      <c r="BN8" s="15" t="str">
        <f t="shared" si="11"/>
        <v>122019</v>
      </c>
      <c r="BO8" s="15" t="str">
        <f t="shared" ref="BO8:BP8" si="12">CONCATENATE(BO9,BO6)</f>
        <v>122020</v>
      </c>
      <c r="BP8" s="15" t="str">
        <f t="shared" si="12"/>
        <v>122021</v>
      </c>
      <c r="BQ8" s="15" t="str">
        <f t="shared" ref="BQ8" si="13">CONCATENATE(BQ9,BQ6)</f>
        <v>122022</v>
      </c>
    </row>
    <row r="9" spans="2:69" s="14" customFormat="1" x14ac:dyDescent="0.2">
      <c r="B9" s="8" t="s">
        <v>10</v>
      </c>
      <c r="C9" s="8"/>
      <c r="D9" s="17">
        <f t="shared" ref="D9:AA9" si="14">MONTH(D7)</f>
        <v>1</v>
      </c>
      <c r="E9" s="17">
        <f t="shared" si="14"/>
        <v>2</v>
      </c>
      <c r="F9" s="17">
        <f t="shared" si="14"/>
        <v>3</v>
      </c>
      <c r="G9" s="17">
        <f t="shared" si="14"/>
        <v>4</v>
      </c>
      <c r="H9" s="17">
        <f t="shared" si="14"/>
        <v>5</v>
      </c>
      <c r="I9" s="17">
        <f t="shared" si="14"/>
        <v>6</v>
      </c>
      <c r="J9" s="17">
        <f t="shared" si="14"/>
        <v>7</v>
      </c>
      <c r="K9" s="17">
        <f t="shared" si="14"/>
        <v>8</v>
      </c>
      <c r="L9" s="17">
        <f t="shared" si="14"/>
        <v>9</v>
      </c>
      <c r="M9" s="17">
        <f t="shared" si="14"/>
        <v>10</v>
      </c>
      <c r="N9" s="17">
        <f t="shared" si="14"/>
        <v>11</v>
      </c>
      <c r="O9" s="17">
        <f t="shared" si="14"/>
        <v>12</v>
      </c>
      <c r="P9" s="17">
        <f t="shared" si="14"/>
        <v>1</v>
      </c>
      <c r="Q9" s="17">
        <f t="shared" si="14"/>
        <v>2</v>
      </c>
      <c r="R9" s="17">
        <f t="shared" si="14"/>
        <v>3</v>
      </c>
      <c r="S9" s="17">
        <f t="shared" si="14"/>
        <v>4</v>
      </c>
      <c r="T9" s="17">
        <f t="shared" si="14"/>
        <v>5</v>
      </c>
      <c r="U9" s="17">
        <f t="shared" si="14"/>
        <v>6</v>
      </c>
      <c r="V9" s="17">
        <f t="shared" si="14"/>
        <v>7</v>
      </c>
      <c r="W9" s="17">
        <f t="shared" si="14"/>
        <v>8</v>
      </c>
      <c r="X9" s="17">
        <f t="shared" si="14"/>
        <v>9</v>
      </c>
      <c r="Y9" s="17">
        <f t="shared" si="14"/>
        <v>10</v>
      </c>
      <c r="Z9" s="17">
        <f t="shared" si="14"/>
        <v>11</v>
      </c>
      <c r="AA9" s="17">
        <f t="shared" si="14"/>
        <v>12</v>
      </c>
      <c r="AB9" s="17">
        <f t="shared" ref="AB9" si="15">MONTH(AB7)</f>
        <v>1</v>
      </c>
      <c r="AC9" s="17">
        <f>MONTH(AC7)</f>
        <v>2</v>
      </c>
      <c r="AD9" s="17">
        <f t="shared" ref="AD9:BK9" si="16">MONTH(AD7)</f>
        <v>3</v>
      </c>
      <c r="AE9" s="17">
        <f t="shared" si="16"/>
        <v>4</v>
      </c>
      <c r="AF9" s="17">
        <f t="shared" si="16"/>
        <v>5</v>
      </c>
      <c r="AG9" s="17">
        <f t="shared" si="16"/>
        <v>6</v>
      </c>
      <c r="AH9" s="17">
        <f t="shared" si="16"/>
        <v>7</v>
      </c>
      <c r="AI9" s="17">
        <f t="shared" si="16"/>
        <v>8</v>
      </c>
      <c r="AJ9" s="17">
        <f t="shared" si="16"/>
        <v>9</v>
      </c>
      <c r="AK9" s="17">
        <f t="shared" si="16"/>
        <v>10</v>
      </c>
      <c r="AL9" s="17">
        <f t="shared" si="16"/>
        <v>11</v>
      </c>
      <c r="AM9" s="17">
        <f t="shared" si="16"/>
        <v>12</v>
      </c>
      <c r="AN9" s="17">
        <f t="shared" si="16"/>
        <v>1</v>
      </c>
      <c r="AO9" s="17">
        <f t="shared" si="16"/>
        <v>2</v>
      </c>
      <c r="AP9" s="17">
        <f t="shared" si="16"/>
        <v>3</v>
      </c>
      <c r="AQ9" s="17">
        <f t="shared" si="16"/>
        <v>4</v>
      </c>
      <c r="AR9" s="17">
        <f t="shared" si="16"/>
        <v>5</v>
      </c>
      <c r="AS9" s="17">
        <f t="shared" si="16"/>
        <v>6</v>
      </c>
      <c r="AT9" s="17">
        <f t="shared" si="16"/>
        <v>7</v>
      </c>
      <c r="AU9" s="17">
        <f t="shared" si="16"/>
        <v>8</v>
      </c>
      <c r="AV9" s="17">
        <f t="shared" si="16"/>
        <v>9</v>
      </c>
      <c r="AW9" s="17">
        <f t="shared" si="16"/>
        <v>10</v>
      </c>
      <c r="AX9" s="17">
        <f t="shared" si="16"/>
        <v>11</v>
      </c>
      <c r="AY9" s="17">
        <f t="shared" si="16"/>
        <v>12</v>
      </c>
      <c r="AZ9" s="17">
        <f t="shared" si="16"/>
        <v>1</v>
      </c>
      <c r="BA9" s="17">
        <f t="shared" si="16"/>
        <v>2</v>
      </c>
      <c r="BB9" s="17">
        <f t="shared" si="16"/>
        <v>3</v>
      </c>
      <c r="BC9" s="17">
        <f t="shared" si="16"/>
        <v>4</v>
      </c>
      <c r="BD9" s="17">
        <f t="shared" si="16"/>
        <v>5</v>
      </c>
      <c r="BE9" s="17">
        <f t="shared" si="16"/>
        <v>6</v>
      </c>
      <c r="BF9" s="17">
        <f t="shared" si="16"/>
        <v>7</v>
      </c>
      <c r="BG9" s="17">
        <f t="shared" si="16"/>
        <v>8</v>
      </c>
      <c r="BH9" s="17">
        <f t="shared" si="16"/>
        <v>9</v>
      </c>
      <c r="BI9" s="17">
        <f t="shared" si="16"/>
        <v>10</v>
      </c>
      <c r="BJ9" s="17">
        <f t="shared" si="16"/>
        <v>11</v>
      </c>
      <c r="BK9" s="17">
        <f t="shared" si="16"/>
        <v>12</v>
      </c>
      <c r="BM9" s="17">
        <f t="shared" ref="BM9:BN9" si="17">MONTH(BM7)</f>
        <v>12</v>
      </c>
      <c r="BN9" s="17">
        <f t="shared" si="17"/>
        <v>12</v>
      </c>
      <c r="BO9" s="17">
        <f t="shared" ref="BO9:BP9" si="18">MONTH(BO7)</f>
        <v>12</v>
      </c>
      <c r="BP9" s="17">
        <f t="shared" si="18"/>
        <v>12</v>
      </c>
      <c r="BQ9" s="17">
        <f t="shared" ref="BQ9" si="19">MONTH(BQ7)</f>
        <v>12</v>
      </c>
    </row>
    <row r="10" spans="2:69" s="14" customFormat="1" ht="5.0999999999999996" customHeight="1" x14ac:dyDescent="0.2">
      <c r="B10" s="21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2:69" s="14" customFormat="1" ht="12" customHeight="1" x14ac:dyDescent="0.2">
      <c r="B11" s="23" t="s">
        <v>12</v>
      </c>
      <c r="C11" s="90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M11" s="24"/>
      <c r="BN11" s="24"/>
      <c r="BO11" s="24"/>
      <c r="BP11" s="24"/>
      <c r="BQ11" s="24"/>
    </row>
    <row r="12" spans="2:69" s="14" customFormat="1" ht="5.0999999999999996" customHeight="1" x14ac:dyDescent="0.2">
      <c r="B12" s="30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28"/>
    </row>
    <row r="13" spans="2:69" s="113" customFormat="1" ht="12" customHeight="1" x14ac:dyDescent="0.2">
      <c r="B13" s="32" t="s">
        <v>20</v>
      </c>
      <c r="C13" s="32"/>
      <c r="D13" s="56">
        <f>'IS Drivers (I)'!E26</f>
        <v>378170.94325000001</v>
      </c>
      <c r="E13" s="56">
        <f>'IS Drivers (I)'!F26</f>
        <v>388108.42300000001</v>
      </c>
      <c r="F13" s="56">
        <f>'IS Drivers (I)'!G26</f>
        <v>380735.79048050003</v>
      </c>
      <c r="G13" s="56">
        <f>'IS Drivers (I)'!H26</f>
        <v>382068.36574718176</v>
      </c>
      <c r="H13" s="56">
        <f>'IS Drivers (I)'!I26</f>
        <v>383405.60502729705</v>
      </c>
      <c r="I13" s="56">
        <f>'IS Drivers (I)'!J26</f>
        <v>384747.52464489249</v>
      </c>
      <c r="J13" s="56">
        <f>'IS Drivers (I)'!K26</f>
        <v>386094.14098114969</v>
      </c>
      <c r="K13" s="56">
        <f>'IS Drivers (I)'!L26</f>
        <v>387445.47047458368</v>
      </c>
      <c r="L13" s="56">
        <f>'IS Drivers (I)'!M26</f>
        <v>388801.52962124482</v>
      </c>
      <c r="M13" s="56">
        <f>'IS Drivers (I)'!N26</f>
        <v>390162.33497491915</v>
      </c>
      <c r="N13" s="56">
        <f>'IS Drivers (I)'!O26</f>
        <v>391527.90314733144</v>
      </c>
      <c r="O13" s="56">
        <f>'IS Drivers (I)'!P26</f>
        <v>392898.25080834707</v>
      </c>
      <c r="P13" s="56">
        <f>'IS Drivers (I)'!Q26</f>
        <v>416654.93194254453</v>
      </c>
      <c r="Q13" s="56">
        <f>'IS Drivers (I)'!R26</f>
        <v>418113.22420434339</v>
      </c>
      <c r="R13" s="56">
        <f>'IS Drivers (I)'!S26</f>
        <v>419576.62048905861</v>
      </c>
      <c r="S13" s="56">
        <f>'IS Drivers (I)'!T26</f>
        <v>421045.13866077043</v>
      </c>
      <c r="T13" s="56">
        <f>'IS Drivers (I)'!U26</f>
        <v>422518.79664608312</v>
      </c>
      <c r="U13" s="56">
        <f>'IS Drivers (I)'!V26</f>
        <v>423997.61243434442</v>
      </c>
      <c r="V13" s="56">
        <f>'IS Drivers (I)'!W26</f>
        <v>425481.60407786461</v>
      </c>
      <c r="W13" s="56">
        <f>'IS Drivers (I)'!X26</f>
        <v>425570.73500466777</v>
      </c>
      <c r="X13" s="56">
        <f>'IS Drivers (I)'!Y26</f>
        <v>431005.24511503777</v>
      </c>
      <c r="Y13" s="56">
        <f>'IS Drivers (I)'!Z26</f>
        <v>431879.96247294039</v>
      </c>
      <c r="Z13" s="56">
        <f>'IS Drivers (I)'!AA26</f>
        <v>432757.74134159571</v>
      </c>
      <c r="AA13" s="56">
        <f>'IS Drivers (I)'!AB26</f>
        <v>433638.59243629128</v>
      </c>
      <c r="AB13" s="56">
        <f>'IS Drivers (I)'!AU26</f>
        <v>434613.11034196336</v>
      </c>
      <c r="AC13" s="56">
        <f>'IS Drivers (I)'!AV26</f>
        <v>435589.81828598771</v>
      </c>
      <c r="AD13" s="56">
        <f>'IS Drivers (I)'!AW26</f>
        <v>436568.72119004716</v>
      </c>
      <c r="AE13" s="56">
        <f>'IS Drivers (I)'!AX26</f>
        <v>437549.82398688502</v>
      </c>
      <c r="AF13" s="56">
        <f>'IS Drivers (I)'!AY26</f>
        <v>438533.13162032986</v>
      </c>
      <c r="AG13" s="56">
        <f>'IS Drivers (I)'!AZ26</f>
        <v>439518.64904532058</v>
      </c>
      <c r="AH13" s="56">
        <f>'IS Drivers (I)'!BA26</f>
        <v>440506.38122793165</v>
      </c>
      <c r="AI13" s="56">
        <f>'IS Drivers (I)'!BB26</f>
        <v>441496.33314539731</v>
      </c>
      <c r="AJ13" s="56">
        <f>'IS Drivers (I)'!BC26</f>
        <v>442488.5097861375</v>
      </c>
      <c r="AK13" s="56">
        <f>'IS Drivers (I)'!BD26</f>
        <v>443482.9161497826</v>
      </c>
      <c r="AL13" s="56">
        <f>'IS Drivers (I)'!BE26</f>
        <v>444479.55724719854</v>
      </c>
      <c r="AM13" s="56">
        <f>'IS Drivers (I)'!BF26</f>
        <v>445478.43810051243</v>
      </c>
      <c r="AN13" s="56">
        <f>'IS Drivers (I)'!BG26</f>
        <v>446479.56374313741</v>
      </c>
      <c r="AO13" s="56">
        <f>'IS Drivers (I)'!BH26</f>
        <v>447482.93921979837</v>
      </c>
      <c r="AP13" s="56">
        <f>'IS Drivers (I)'!BI26</f>
        <v>448488.56958655716</v>
      </c>
      <c r="AQ13" s="56">
        <f>'IS Drivers (I)'!BJ26</f>
        <v>449496.45991083805</v>
      </c>
      <c r="AR13" s="56">
        <f>'IS Drivers (I)'!BK26</f>
        <v>450506.61527145363</v>
      </c>
      <c r="AS13" s="56">
        <f>'IS Drivers (I)'!BL26</f>
        <v>451519.04075862991</v>
      </c>
      <c r="AT13" s="56">
        <f>'IS Drivers (I)'!BM26</f>
        <v>452533.74147403223</v>
      </c>
      <c r="AU13" s="56">
        <f>'IS Drivers (I)'!BN26</f>
        <v>453550.7225307909</v>
      </c>
      <c r="AV13" s="56">
        <f>'IS Drivers (I)'!BO26</f>
        <v>454569.98905352713</v>
      </c>
      <c r="AW13" s="56">
        <f>'IS Drivers (I)'!BP26</f>
        <v>455591.54617837851</v>
      </c>
      <c r="AX13" s="56">
        <f>'IS Drivers (I)'!BQ26</f>
        <v>456615.39905302518</v>
      </c>
      <c r="AY13" s="56">
        <f>'IS Drivers (I)'!BR26</f>
        <v>457641.55283671583</v>
      </c>
      <c r="AZ13" s="56">
        <f>'IS Drivers (I)'!BS26</f>
        <v>458670.01270029321</v>
      </c>
      <c r="BA13" s="56">
        <f>'IS Drivers (I)'!BT26</f>
        <v>459700.78382622101</v>
      </c>
      <c r="BB13" s="56">
        <f>'IS Drivers (I)'!BU26</f>
        <v>460733.87140860897</v>
      </c>
      <c r="BC13" s="56">
        <f>'IS Drivers (I)'!BV26</f>
        <v>461769.28065323993</v>
      </c>
      <c r="BD13" s="56">
        <f>'IS Drivers (I)'!BW26</f>
        <v>462807.01677759562</v>
      </c>
      <c r="BE13" s="56">
        <f>'IS Drivers (I)'!BX26</f>
        <v>463847.08501088299</v>
      </c>
      <c r="BF13" s="56">
        <f>'IS Drivers (I)'!BY26</f>
        <v>464889.49059406068</v>
      </c>
      <c r="BG13" s="56">
        <f>'IS Drivers (I)'!BZ26</f>
        <v>465934.23877986526</v>
      </c>
      <c r="BH13" s="56">
        <f>'IS Drivers (I)'!CA26</f>
        <v>466981.33483283792</v>
      </c>
      <c r="BI13" s="56">
        <f>'IS Drivers (I)'!CB26</f>
        <v>468030.78402935079</v>
      </c>
      <c r="BJ13" s="56">
        <f>'IS Drivers (I)'!CC26</f>
        <v>469082.59165763366</v>
      </c>
      <c r="BK13" s="56">
        <f>'IS Drivers (I)'!CD26</f>
        <v>470136.76301780052</v>
      </c>
      <c r="BM13" s="56">
        <f ca="1">SUM(OFFSET($D13,,(COLUMNS($D13:D13)-1)*12,,12))</f>
        <v>4634166.2821574472</v>
      </c>
      <c r="BN13" s="56">
        <f ca="1">SUM(OFFSET($D13,,(COLUMNS($D13:E13)-1)*12,,12))</f>
        <v>5102240.2048255419</v>
      </c>
      <c r="BO13" s="56">
        <f ca="1">SUM(OFFSET($D13,,(COLUMNS($D13:F13)-1)*12,,12))</f>
        <v>5280305.3901274931</v>
      </c>
      <c r="BP13" s="56">
        <f ca="1">SUM(OFFSET($D13,,(COLUMNS($D13:G13)-1)*12,,12))</f>
        <v>5424476.1396168843</v>
      </c>
      <c r="BQ13" s="56">
        <f ca="1">SUM(OFFSET($D13,,(COLUMNS($D13:H13)-1)*12,,12))</f>
        <v>5572583.253288391</v>
      </c>
    </row>
    <row r="14" spans="2:69" s="113" customFormat="1" ht="12" customHeight="1" x14ac:dyDescent="0.2">
      <c r="B14" s="67" t="s">
        <v>41</v>
      </c>
      <c r="C14" s="32"/>
      <c r="D14" s="107"/>
      <c r="E14" s="135">
        <f>E13/D13-1</f>
        <v>2.6277745361918514E-2</v>
      </c>
      <c r="F14" s="135">
        <f t="shared" ref="F14:AA14" si="20">F13/E13-1</f>
        <v>-1.8996321859007903E-2</v>
      </c>
      <c r="G14" s="135">
        <f t="shared" si="20"/>
        <v>3.4999999999998366E-3</v>
      </c>
      <c r="H14" s="135">
        <f t="shared" si="20"/>
        <v>3.5000000000005027E-3</v>
      </c>
      <c r="I14" s="135">
        <f t="shared" si="20"/>
        <v>3.4999999999998366E-3</v>
      </c>
      <c r="J14" s="135">
        <f t="shared" si="20"/>
        <v>3.5000000000002807E-3</v>
      </c>
      <c r="K14" s="135">
        <f t="shared" si="20"/>
        <v>3.4999999999998366E-3</v>
      </c>
      <c r="L14" s="135">
        <f t="shared" si="20"/>
        <v>3.5000000000002807E-3</v>
      </c>
      <c r="M14" s="135">
        <f t="shared" si="20"/>
        <v>3.5000000000000586E-3</v>
      </c>
      <c r="N14" s="135">
        <f t="shared" si="20"/>
        <v>3.5000000000002807E-3</v>
      </c>
      <c r="O14" s="135">
        <f t="shared" si="20"/>
        <v>3.4999999999998366E-3</v>
      </c>
      <c r="P14" s="135">
        <f t="shared" si="20"/>
        <v>6.0465224992273692E-2</v>
      </c>
      <c r="Q14" s="135">
        <f t="shared" si="20"/>
        <v>3.4999999999998366E-3</v>
      </c>
      <c r="R14" s="135">
        <f t="shared" si="20"/>
        <v>3.5000000000000586E-3</v>
      </c>
      <c r="S14" s="135">
        <f t="shared" si="20"/>
        <v>3.5000000000002807E-3</v>
      </c>
      <c r="T14" s="135">
        <f t="shared" si="20"/>
        <v>3.5000000000000586E-3</v>
      </c>
      <c r="U14" s="135">
        <f t="shared" si="20"/>
        <v>3.5000000000000586E-3</v>
      </c>
      <c r="V14" s="135">
        <f t="shared" si="20"/>
        <v>3.5000000000000586E-3</v>
      </c>
      <c r="W14" s="135">
        <f t="shared" si="20"/>
        <v>2.0948244518437242E-4</v>
      </c>
      <c r="X14" s="135">
        <f t="shared" si="20"/>
        <v>1.2769933793286725E-2</v>
      </c>
      <c r="Y14" s="135">
        <f t="shared" si="20"/>
        <v>2.0294819327990599E-3</v>
      </c>
      <c r="Z14" s="135">
        <f t="shared" si="20"/>
        <v>2.0324602781502943E-3</v>
      </c>
      <c r="AA14" s="135">
        <f t="shared" si="20"/>
        <v>2.0354369443855713E-3</v>
      </c>
      <c r="AB14" s="135">
        <f>AB13/AA13-1</f>
        <v>2.2473043743569399E-3</v>
      </c>
      <c r="AC14" s="135">
        <f>AC13/AB13-1</f>
        <v>2.2473043743569399E-3</v>
      </c>
      <c r="AD14" s="135">
        <f t="shared" ref="AD14:BK14" si="21">AD13/AC13-1</f>
        <v>2.2473043743569399E-3</v>
      </c>
      <c r="AE14" s="135">
        <f t="shared" si="21"/>
        <v>2.2473043743571619E-3</v>
      </c>
      <c r="AF14" s="135">
        <f t="shared" si="21"/>
        <v>2.2473043743569399E-3</v>
      </c>
      <c r="AG14" s="135">
        <f t="shared" si="21"/>
        <v>2.2473043743567178E-3</v>
      </c>
      <c r="AH14" s="135">
        <f t="shared" si="21"/>
        <v>2.2473043743571619E-3</v>
      </c>
      <c r="AI14" s="135">
        <f t="shared" si="21"/>
        <v>2.2473043743569399E-3</v>
      </c>
      <c r="AJ14" s="135">
        <f t="shared" si="21"/>
        <v>2.2473043743569399E-3</v>
      </c>
      <c r="AK14" s="135">
        <f t="shared" si="21"/>
        <v>2.2473043743569399E-3</v>
      </c>
      <c r="AL14" s="135">
        <f t="shared" si="21"/>
        <v>2.2473043743569399E-3</v>
      </c>
      <c r="AM14" s="135">
        <f t="shared" si="21"/>
        <v>2.2473043743569399E-3</v>
      </c>
      <c r="AN14" s="135">
        <f t="shared" si="21"/>
        <v>2.2473043743569399E-3</v>
      </c>
      <c r="AO14" s="135">
        <f t="shared" si="21"/>
        <v>2.2473043743569399E-3</v>
      </c>
      <c r="AP14" s="135">
        <f t="shared" si="21"/>
        <v>2.2473043743569399E-3</v>
      </c>
      <c r="AQ14" s="135">
        <f t="shared" si="21"/>
        <v>2.2473043743567178E-3</v>
      </c>
      <c r="AR14" s="135">
        <f t="shared" si="21"/>
        <v>2.2473043743569399E-3</v>
      </c>
      <c r="AS14" s="135">
        <f t="shared" si="21"/>
        <v>2.2473043743569399E-3</v>
      </c>
      <c r="AT14" s="135">
        <f t="shared" si="21"/>
        <v>2.2473043743569399E-3</v>
      </c>
      <c r="AU14" s="135">
        <f t="shared" si="21"/>
        <v>2.2473043743569399E-3</v>
      </c>
      <c r="AV14" s="135">
        <f t="shared" si="21"/>
        <v>2.2473043743569399E-3</v>
      </c>
      <c r="AW14" s="135">
        <f t="shared" si="21"/>
        <v>2.2473043743569399E-3</v>
      </c>
      <c r="AX14" s="135">
        <f t="shared" si="21"/>
        <v>2.2473043743569399E-3</v>
      </c>
      <c r="AY14" s="135">
        <f t="shared" si="21"/>
        <v>2.2473043743569399E-3</v>
      </c>
      <c r="AZ14" s="135">
        <f t="shared" si="21"/>
        <v>2.2473043743567178E-3</v>
      </c>
      <c r="BA14" s="135">
        <f t="shared" si="21"/>
        <v>2.2473043743571619E-3</v>
      </c>
      <c r="BB14" s="135">
        <f t="shared" si="21"/>
        <v>2.2473043743569399E-3</v>
      </c>
      <c r="BC14" s="135">
        <f t="shared" si="21"/>
        <v>2.2473043743569399E-3</v>
      </c>
      <c r="BD14" s="135">
        <f t="shared" si="21"/>
        <v>2.2473043743569399E-3</v>
      </c>
      <c r="BE14" s="135">
        <f t="shared" si="21"/>
        <v>2.2473043743569399E-3</v>
      </c>
      <c r="BF14" s="135">
        <f t="shared" si="21"/>
        <v>2.2473043743569399E-3</v>
      </c>
      <c r="BG14" s="135">
        <f t="shared" si="21"/>
        <v>2.2473043743569399E-3</v>
      </c>
      <c r="BH14" s="135">
        <f t="shared" si="21"/>
        <v>2.2473043743569399E-3</v>
      </c>
      <c r="BI14" s="135">
        <f t="shared" si="21"/>
        <v>2.2473043743569399E-3</v>
      </c>
      <c r="BJ14" s="135">
        <f t="shared" si="21"/>
        <v>2.2473043743569399E-3</v>
      </c>
      <c r="BK14" s="135">
        <f t="shared" si="21"/>
        <v>2.2473043743569399E-3</v>
      </c>
      <c r="BM14" s="137" t="s">
        <v>43</v>
      </c>
      <c r="BN14" s="135">
        <f ca="1">BN13/BM13-1</f>
        <v>0.10100499079419789</v>
      </c>
      <c r="BO14" s="135">
        <f t="shared" ref="BO14:BQ14" ca="1" si="22">BO13/BN13-1</f>
        <v>3.4899412445055455E-2</v>
      </c>
      <c r="BP14" s="135">
        <f t="shared" ca="1" si="22"/>
        <v>2.7303486983715874E-2</v>
      </c>
      <c r="BQ14" s="135">
        <f t="shared" ca="1" si="22"/>
        <v>2.7303486983715874E-2</v>
      </c>
    </row>
    <row r="15" spans="2:69" s="14" customFormat="1" ht="5.0999999999999996" customHeight="1" x14ac:dyDescent="0.2"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</row>
    <row r="16" spans="2:69" s="32" customFormat="1" ht="5.0999999999999996" customHeight="1" x14ac:dyDescent="0.2">
      <c r="B16" s="79"/>
      <c r="C16" s="7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M16" s="45"/>
      <c r="BN16" s="45"/>
      <c r="BO16" s="45"/>
      <c r="BP16" s="45"/>
      <c r="BQ16" s="45"/>
    </row>
    <row r="17" spans="2:69" s="32" customFormat="1" ht="12" customHeight="1" x14ac:dyDescent="0.2">
      <c r="B17" s="32" t="s">
        <v>23</v>
      </c>
      <c r="D17" s="56">
        <f>'IS Drivers (I)'!E47</f>
        <v>222498.88551650371</v>
      </c>
      <c r="E17" s="56">
        <f>'IS Drivers (I)'!F47</f>
        <v>227425.93348574991</v>
      </c>
      <c r="F17" s="56">
        <f>'IS Drivers (I)'!G47</f>
        <v>223770.54851923452</v>
      </c>
      <c r="G17" s="56">
        <f>'IS Drivers (I)'!H47</f>
        <v>224431.24543905188</v>
      </c>
      <c r="H17" s="56">
        <f>'IS Drivers (I)'!I47</f>
        <v>225094.25479808863</v>
      </c>
      <c r="I17" s="56">
        <f>'IS Drivers (I)'!J47</f>
        <v>228259.58468988194</v>
      </c>
      <c r="J17" s="56">
        <f>'IS Drivers (I)'!K47</f>
        <v>228927.24323629649</v>
      </c>
      <c r="K17" s="56">
        <f>'IS Drivers (I)'!L47</f>
        <v>229597.23858762346</v>
      </c>
      <c r="L17" s="56">
        <f>'IS Drivers (I)'!M47</f>
        <v>230269.57892268023</v>
      </c>
      <c r="M17" s="56">
        <f>'IS Drivers (I)'!N47</f>
        <v>230944.27244890959</v>
      </c>
      <c r="N17" s="56">
        <f>'IS Drivers (I)'!O47</f>
        <v>239121.32740248085</v>
      </c>
      <c r="O17" s="56">
        <f>'IS Drivers (I)'!P47</f>
        <v>239800.75204838952</v>
      </c>
      <c r="P17" s="56">
        <f>'IS Drivers (I)'!Q47</f>
        <v>251579.42334965954</v>
      </c>
      <c r="Q17" s="56">
        <f>'IS Drivers (I)'!R47</f>
        <v>252302.45133138329</v>
      </c>
      <c r="R17" s="56">
        <f>'IS Drivers (I)'!S47</f>
        <v>253028.0099110431</v>
      </c>
      <c r="S17" s="56">
        <f>'IS Drivers (I)'!T47</f>
        <v>253756.10794573187</v>
      </c>
      <c r="T17" s="56">
        <f>'IS Drivers (I)'!U47</f>
        <v>254486.75432354186</v>
      </c>
      <c r="U17" s="56">
        <f>'IS Drivers (I)'!V47</f>
        <v>255219.95796367436</v>
      </c>
      <c r="V17" s="56">
        <f>'IS Drivers (I)'!W47</f>
        <v>255955.72781654712</v>
      </c>
      <c r="W17" s="56">
        <f>'IS Drivers (I)'!X47</f>
        <v>258499.91933823581</v>
      </c>
      <c r="X17" s="56">
        <f>'IS Drivers (I)'!Y47</f>
        <v>261194.37433857398</v>
      </c>
      <c r="Y17" s="56">
        <f>'IS Drivers (I)'!Z47</f>
        <v>261628.06321043492</v>
      </c>
      <c r="Z17" s="56">
        <f>'IS Drivers (I)'!AA47</f>
        <v>264563.26999334735</v>
      </c>
      <c r="AA17" s="56">
        <f>'IS Drivers (I)'!AB47</f>
        <v>265000</v>
      </c>
      <c r="AB17" s="56">
        <f ca="1">'IS Drivers (I)'!AU47</f>
        <v>260683.76189500315</v>
      </c>
      <c r="AC17" s="56">
        <f ca="1">'IS Drivers (I)'!AV47</f>
        <v>261023.45705269027</v>
      </c>
      <c r="AD17" s="56">
        <f ca="1">'IS Drivers (I)'!AW47</f>
        <v>261597.72152185484</v>
      </c>
      <c r="AE17" s="56">
        <f ca="1">'IS Drivers (I)'!AX47</f>
        <v>262184.99310537893</v>
      </c>
      <c r="AF17" s="56">
        <f ca="1">'IS Drivers (I)'!AY47</f>
        <v>262774.17161180149</v>
      </c>
      <c r="AG17" s="56">
        <f ca="1">'IS Drivers (I)'!AZ47</f>
        <v>263364.70360487833</v>
      </c>
      <c r="AH17" s="56">
        <f ca="1">'IS Drivers (I)'!BA47</f>
        <v>263956.56417755375</v>
      </c>
      <c r="AI17" s="56">
        <f ca="1">'IS Drivers (I)'!BB47</f>
        <v>264549.75491497212</v>
      </c>
      <c r="AJ17" s="56">
        <f ca="1">'IS Drivers (I)'!BC47</f>
        <v>265144.2787362322</v>
      </c>
      <c r="AK17" s="56">
        <f ca="1">'IS Drivers (I)'!BD47</f>
        <v>265740.13863366208</v>
      </c>
      <c r="AL17" s="56">
        <f ca="1">'IS Drivers (I)'!BE47</f>
        <v>266337.33760965522</v>
      </c>
      <c r="AM17" s="56">
        <f ca="1">'IS Drivers (I)'!BF47</f>
        <v>266935.87867351994</v>
      </c>
      <c r="AN17" s="56">
        <f ca="1">'IS Drivers (I)'!BG47</f>
        <v>267535.76484133577</v>
      </c>
      <c r="AO17" s="56">
        <f ca="1">'IS Drivers (I)'!BH47</f>
        <v>268136.99913596065</v>
      </c>
      <c r="AP17" s="56">
        <f ca="1">'IS Drivers (I)'!BI47</f>
        <v>268739.58458704583</v>
      </c>
      <c r="AQ17" s="56">
        <f ca="1">'IS Drivers (I)'!BJ47</f>
        <v>269343.52423105121</v>
      </c>
      <c r="AR17" s="56">
        <f ca="1">'IS Drivers (I)'!BK47</f>
        <v>269948.82111126033</v>
      </c>
      <c r="AS17" s="56">
        <f ca="1">'IS Drivers (I)'!BL47</f>
        <v>270555.47827779618</v>
      </c>
      <c r="AT17" s="56">
        <f ca="1">'IS Drivers (I)'!BM47</f>
        <v>271163.49878763611</v>
      </c>
      <c r="AU17" s="56">
        <f ca="1">'IS Drivers (I)'!BN47</f>
        <v>271772.88570462744</v>
      </c>
      <c r="AV17" s="56">
        <f ca="1">'IS Drivers (I)'!BO47</f>
        <v>272383.64209950308</v>
      </c>
      <c r="AW17" s="56">
        <f ca="1">'IS Drivers (I)'!BP47</f>
        <v>272995.77104989655</v>
      </c>
      <c r="AX17" s="56">
        <f ca="1">'IS Drivers (I)'!BQ47</f>
        <v>273609.27564035793</v>
      </c>
      <c r="AY17" s="56">
        <f ca="1">'IS Drivers (I)'!BR47</f>
        <v>274224.15896236914</v>
      </c>
      <c r="AZ17" s="56">
        <f ca="1">'IS Drivers (I)'!BS47</f>
        <v>274840.4241143596</v>
      </c>
      <c r="BA17" s="56">
        <f ca="1">'IS Drivers (I)'!BT47</f>
        <v>275458.07420172199</v>
      </c>
      <c r="BB17" s="56">
        <f ca="1">'IS Drivers (I)'!BU47</f>
        <v>276077.11233682744</v>
      </c>
      <c r="BC17" s="56">
        <f ca="1">'IS Drivers (I)'!BV47</f>
        <v>276697.54163904174</v>
      </c>
      <c r="BD17" s="56">
        <f ca="1">'IS Drivers (I)'!BW47</f>
        <v>277319.36523474095</v>
      </c>
      <c r="BE17" s="56">
        <f ca="1">'IS Drivers (I)'!BX47</f>
        <v>277942.58625732694</v>
      </c>
      <c r="BF17" s="56">
        <f ca="1">'IS Drivers (I)'!BY47</f>
        <v>278567.20784724317</v>
      </c>
      <c r="BG17" s="56">
        <f ca="1">'IS Drivers (I)'!BZ47</f>
        <v>279193.23315199063</v>
      </c>
      <c r="BH17" s="56">
        <f ca="1">'IS Drivers (I)'!CA47</f>
        <v>279820.66532614396</v>
      </c>
      <c r="BI17" s="56">
        <f ca="1">'IS Drivers (I)'!CB47</f>
        <v>280449.50753136683</v>
      </c>
      <c r="BJ17" s="56">
        <f ca="1">'IS Drivers (I)'!CC47</f>
        <v>281079.76293642836</v>
      </c>
      <c r="BK17" s="56">
        <f ca="1">'IS Drivers (I)'!CD47</f>
        <v>281711.43471721857</v>
      </c>
      <c r="BM17" s="56">
        <f ca="1">SUM(OFFSET($D17,,(COLUMNS($D17:D17)-1)*12,,12))</f>
        <v>2750140.8650948908</v>
      </c>
      <c r="BN17" s="56">
        <f ca="1">SUM(OFFSET($D17,,(COLUMNS($D17:E17)-1)*12,,12))</f>
        <v>3087214.0595221724</v>
      </c>
      <c r="BO17" s="56">
        <f ca="1">SUM(OFFSET($D17,,(COLUMNS($D17:F17)-1)*12,,12))</f>
        <v>3164292.7615372022</v>
      </c>
      <c r="BP17" s="56">
        <f ca="1">SUM(OFFSET($D17,,(COLUMNS($D17:G17)-1)*12,,12))</f>
        <v>3250409.4044288397</v>
      </c>
      <c r="BQ17" s="56">
        <f ca="1">SUM(OFFSET($D17,,(COLUMNS($D17:H17)-1)*12,,12))</f>
        <v>3339156.9152944097</v>
      </c>
    </row>
    <row r="18" spans="2:69" s="32" customFormat="1" ht="12" customHeight="1" x14ac:dyDescent="0.2">
      <c r="B18" s="67" t="s">
        <v>42</v>
      </c>
      <c r="D18" s="135">
        <f>D17/D$13</f>
        <v>0.58835531784739703</v>
      </c>
      <c r="E18" s="135">
        <f t="shared" ref="E18:AA18" si="23">E17/E$13</f>
        <v>0.58598556487847697</v>
      </c>
      <c r="F18" s="135">
        <f t="shared" si="23"/>
        <v>0.58773184479670104</v>
      </c>
      <c r="G18" s="135">
        <f t="shared" si="23"/>
        <v>0.58741122154970604</v>
      </c>
      <c r="H18" s="135">
        <f t="shared" si="23"/>
        <v>0.58709171657013925</v>
      </c>
      <c r="I18" s="135">
        <f t="shared" si="23"/>
        <v>0.59327109355818974</v>
      </c>
      <c r="J18" s="135">
        <f t="shared" si="23"/>
        <v>0.59293115055965961</v>
      </c>
      <c r="K18" s="135">
        <f t="shared" si="23"/>
        <v>0.59259239321184676</v>
      </c>
      <c r="L18" s="135">
        <f t="shared" si="23"/>
        <v>0.59225481737944763</v>
      </c>
      <c r="M18" s="135">
        <f t="shared" si="23"/>
        <v>0.59191841894158082</v>
      </c>
      <c r="N18" s="135">
        <f t="shared" si="23"/>
        <v>0.61073891663986923</v>
      </c>
      <c r="O18" s="135">
        <f t="shared" si="23"/>
        <v>0.61033804949506532</v>
      </c>
      <c r="P18" s="135">
        <f t="shared" si="23"/>
        <v>0.60380762127724341</v>
      </c>
      <c r="Q18" s="135">
        <f t="shared" si="23"/>
        <v>0.6034309290539831</v>
      </c>
      <c r="R18" s="135">
        <f t="shared" si="23"/>
        <v>0.60305555065511895</v>
      </c>
      <c r="S18" s="135">
        <f t="shared" si="23"/>
        <v>0.60268148149830381</v>
      </c>
      <c r="T18" s="135">
        <f t="shared" si="23"/>
        <v>0.60230871701717237</v>
      </c>
      <c r="U18" s="135">
        <f t="shared" si="23"/>
        <v>0.60193725266128684</v>
      </c>
      <c r="V18" s="135">
        <f t="shared" si="23"/>
        <v>0.60156708389607916</v>
      </c>
      <c r="W18" s="135">
        <f t="shared" si="23"/>
        <v>0.60741939723698457</v>
      </c>
      <c r="X18" s="135">
        <f t="shared" si="23"/>
        <v>0.60601205507106926</v>
      </c>
      <c r="Y18" s="135">
        <f t="shared" si="23"/>
        <v>0.6057888439934912</v>
      </c>
      <c r="Z18" s="135">
        <f t="shared" si="23"/>
        <v>0.61134266292538786</v>
      </c>
      <c r="AA18" s="135">
        <f t="shared" si="23"/>
        <v>0.61110797014436147</v>
      </c>
      <c r="AB18" s="135">
        <f t="shared" ref="AB18" ca="1" si="24">AB17/AB$13</f>
        <v>0.59980648464536956</v>
      </c>
      <c r="AC18" s="135">
        <f t="shared" ref="AC18" ca="1" si="25">AC17/AC$13</f>
        <v>0.59924141037042011</v>
      </c>
      <c r="AD18" s="135">
        <f t="shared" ref="AD18" ca="1" si="26">AD17/AD$13</f>
        <v>0.5992131566566723</v>
      </c>
      <c r="AE18" s="135">
        <f t="shared" ref="AE18" ca="1" si="27">AE17/AE$13</f>
        <v>0.59921174397098509</v>
      </c>
      <c r="AF18" s="135">
        <f t="shared" ref="AF18" ca="1" si="28">AF17/AF$13</f>
        <v>0.59921167333670078</v>
      </c>
      <c r="AG18" s="135">
        <f t="shared" ref="AG18" ca="1" si="29">AG17/AG$13</f>
        <v>0.59921166980498641</v>
      </c>
      <c r="AH18" s="135">
        <f t="shared" ref="AH18" ca="1" si="30">AH17/AH$13</f>
        <v>0.59921166962840078</v>
      </c>
      <c r="AI18" s="135">
        <f t="shared" ref="AI18" ca="1" si="31">AI17/AI$13</f>
        <v>0.59921166961957162</v>
      </c>
      <c r="AJ18" s="135">
        <f t="shared" ref="AJ18" ca="1" si="32">AJ17/AJ$13</f>
        <v>0.59921166961912997</v>
      </c>
      <c r="AK18" s="135">
        <f t="shared" ref="AK18" ca="1" si="33">AK17/AK$13</f>
        <v>0.59921166961910799</v>
      </c>
      <c r="AL18" s="135">
        <f t="shared" ref="AL18" ca="1" si="34">AL17/AL$13</f>
        <v>0.59921166961910688</v>
      </c>
      <c r="AM18" s="135">
        <f t="shared" ref="AM18" ca="1" si="35">AM17/AM$13</f>
        <v>0.59921166961910677</v>
      </c>
      <c r="AN18" s="135">
        <f t="shared" ref="AN18" ca="1" si="36">AN17/AN$13</f>
        <v>0.59921166961910677</v>
      </c>
      <c r="AO18" s="135">
        <f t="shared" ref="AO18" ca="1" si="37">AO17/AO$13</f>
        <v>0.59921166961910677</v>
      </c>
      <c r="AP18" s="135">
        <f t="shared" ref="AP18" ca="1" si="38">AP17/AP$13</f>
        <v>0.59921166961910666</v>
      </c>
      <c r="AQ18" s="135">
        <f t="shared" ref="AQ18" ca="1" si="39">AQ17/AQ$13</f>
        <v>0.59921166961910688</v>
      </c>
      <c r="AR18" s="135">
        <f t="shared" ref="AR18" ca="1" si="40">AR17/AR$13</f>
        <v>0.59921166961910677</v>
      </c>
      <c r="AS18" s="135">
        <f t="shared" ref="AS18" ca="1" si="41">AS17/AS$13</f>
        <v>0.59921166961910688</v>
      </c>
      <c r="AT18" s="135">
        <f t="shared" ref="AT18" ca="1" si="42">AT17/AT$13</f>
        <v>0.59921166961910688</v>
      </c>
      <c r="AU18" s="135">
        <f t="shared" ref="AU18" ca="1" si="43">AU17/AU$13</f>
        <v>0.59921166961910677</v>
      </c>
      <c r="AV18" s="135">
        <f t="shared" ref="AV18" ca="1" si="44">AV17/AV$13</f>
        <v>0.59921166961910677</v>
      </c>
      <c r="AW18" s="135">
        <f t="shared" ref="AW18" ca="1" si="45">AW17/AW$13</f>
        <v>0.59921166961910677</v>
      </c>
      <c r="AX18" s="135">
        <f t="shared" ref="AX18" ca="1" si="46">AX17/AX$13</f>
        <v>0.59921166961910677</v>
      </c>
      <c r="AY18" s="135">
        <f t="shared" ref="AY18" ca="1" si="47">AY17/AY$13</f>
        <v>0.59921166961910677</v>
      </c>
      <c r="AZ18" s="135">
        <f t="shared" ref="AZ18" ca="1" si="48">AZ17/AZ$13</f>
        <v>0.59921166961910677</v>
      </c>
      <c r="BA18" s="135">
        <f t="shared" ref="BA18" ca="1" si="49">BA17/BA$13</f>
        <v>0.59921166961910677</v>
      </c>
      <c r="BB18" s="135">
        <f t="shared" ref="BB18" ca="1" si="50">BB17/BB$13</f>
        <v>0.59921166961910677</v>
      </c>
      <c r="BC18" s="135">
        <f t="shared" ref="BC18" ca="1" si="51">BC17/BC$13</f>
        <v>0.59921166961910666</v>
      </c>
      <c r="BD18" s="135">
        <f t="shared" ref="BD18" ca="1" si="52">BD17/BD$13</f>
        <v>0.59921166961910655</v>
      </c>
      <c r="BE18" s="135">
        <f t="shared" ref="BE18" ca="1" si="53">BE17/BE$13</f>
        <v>0.59921166961910677</v>
      </c>
      <c r="BF18" s="135">
        <f t="shared" ref="BF18" ca="1" si="54">BF17/BF$13</f>
        <v>0.59921166961910688</v>
      </c>
      <c r="BG18" s="135">
        <f t="shared" ref="BG18" ca="1" si="55">BG17/BG$13</f>
        <v>0.59921166961910677</v>
      </c>
      <c r="BH18" s="135">
        <f t="shared" ref="BH18" ca="1" si="56">BH17/BH$13</f>
        <v>0.59921166961910677</v>
      </c>
      <c r="BI18" s="135">
        <f t="shared" ref="BI18" ca="1" si="57">BI17/BI$13</f>
        <v>0.59921166961910677</v>
      </c>
      <c r="BJ18" s="135">
        <f t="shared" ref="BJ18" ca="1" si="58">BJ17/BJ$13</f>
        <v>0.59921166961910677</v>
      </c>
      <c r="BK18" s="135">
        <f t="shared" ref="BK18" ca="1" si="59">BK17/BK$13</f>
        <v>0.59921166961910677</v>
      </c>
      <c r="BM18" s="135">
        <f t="shared" ref="BM18" ca="1" si="60">BM17/BM$13</f>
        <v>0.59344889623049002</v>
      </c>
      <c r="BN18" s="135">
        <f t="shared" ref="BN18" ca="1" si="61">BN17/BN$13</f>
        <v>0.60507030943043028</v>
      </c>
      <c r="BO18" s="135">
        <f t="shared" ref="BO18" ca="1" si="62">BO17/BO$13</f>
        <v>0.59926321069486477</v>
      </c>
      <c r="BP18" s="135">
        <f t="shared" ref="BP18:BQ18" ca="1" si="63">BP17/BP$13</f>
        <v>0.59921166961910666</v>
      </c>
      <c r="BQ18" s="135">
        <f t="shared" ca="1" si="63"/>
        <v>0.59921166961910666</v>
      </c>
    </row>
    <row r="19" spans="2:69" s="54" customFormat="1" ht="5.0999999999999996" customHeight="1" x14ac:dyDescent="0.2">
      <c r="B19" s="41"/>
      <c r="C19" s="41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BM19" s="55"/>
      <c r="BN19" s="55"/>
      <c r="BO19" s="55"/>
      <c r="BP19" s="55"/>
      <c r="BQ19" s="55"/>
    </row>
    <row r="20" spans="2:69" s="54" customFormat="1" ht="12" customHeight="1" x14ac:dyDescent="0.2">
      <c r="B20" s="32" t="s">
        <v>31</v>
      </c>
      <c r="C20" s="32"/>
      <c r="D20" s="57">
        <f t="shared" ref="D20:AB20" si="64">D13-D17</f>
        <v>155672.0577334963</v>
      </c>
      <c r="E20" s="57">
        <f t="shared" si="64"/>
        <v>160682.4895142501</v>
      </c>
      <c r="F20" s="57">
        <f t="shared" si="64"/>
        <v>156965.24196126551</v>
      </c>
      <c r="G20" s="57">
        <f t="shared" si="64"/>
        <v>157637.12030812987</v>
      </c>
      <c r="H20" s="57">
        <f t="shared" si="64"/>
        <v>158311.35022920842</v>
      </c>
      <c r="I20" s="57">
        <f t="shared" si="64"/>
        <v>156487.93995501054</v>
      </c>
      <c r="J20" s="57">
        <f t="shared" si="64"/>
        <v>157166.8977448532</v>
      </c>
      <c r="K20" s="57">
        <f t="shared" si="64"/>
        <v>157848.23188696022</v>
      </c>
      <c r="L20" s="57">
        <f t="shared" si="64"/>
        <v>158531.95069856459</v>
      </c>
      <c r="M20" s="57">
        <f t="shared" si="64"/>
        <v>159218.06252600957</v>
      </c>
      <c r="N20" s="57">
        <f t="shared" si="64"/>
        <v>152406.57574485059</v>
      </c>
      <c r="O20" s="57">
        <f t="shared" si="64"/>
        <v>153097.49875995755</v>
      </c>
      <c r="P20" s="57">
        <f t="shared" si="64"/>
        <v>165075.50859288499</v>
      </c>
      <c r="Q20" s="57">
        <f t="shared" si="64"/>
        <v>165810.77287296011</v>
      </c>
      <c r="R20" s="57">
        <f t="shared" si="64"/>
        <v>166548.6105780155</v>
      </c>
      <c r="S20" s="57">
        <f t="shared" si="64"/>
        <v>167289.03071503856</v>
      </c>
      <c r="T20" s="57">
        <f t="shared" si="64"/>
        <v>168032.04232254127</v>
      </c>
      <c r="U20" s="57">
        <f t="shared" si="64"/>
        <v>168777.65447067007</v>
      </c>
      <c r="V20" s="57">
        <f t="shared" si="64"/>
        <v>169525.87626131749</v>
      </c>
      <c r="W20" s="57">
        <f t="shared" si="64"/>
        <v>167070.81566643197</v>
      </c>
      <c r="X20" s="57">
        <f t="shared" si="64"/>
        <v>169810.87077646379</v>
      </c>
      <c r="Y20" s="57">
        <f t="shared" si="64"/>
        <v>170251.89926250547</v>
      </c>
      <c r="Z20" s="57">
        <f t="shared" si="64"/>
        <v>168194.47134824836</v>
      </c>
      <c r="AA20" s="57">
        <f t="shared" si="64"/>
        <v>168638.59243629128</v>
      </c>
      <c r="AB20" s="57">
        <f t="shared" ca="1" si="64"/>
        <v>173929.34844696021</v>
      </c>
      <c r="AC20" s="57">
        <f t="shared" ref="AC20:BK20" ca="1" si="65">AC13-AC17</f>
        <v>174566.36123329744</v>
      </c>
      <c r="AD20" s="57">
        <f t="shared" ca="1" si="65"/>
        <v>174970.99966819232</v>
      </c>
      <c r="AE20" s="57">
        <f t="shared" ca="1" si="65"/>
        <v>175364.83088150609</v>
      </c>
      <c r="AF20" s="57">
        <f t="shared" ca="1" si="65"/>
        <v>175758.96000852837</v>
      </c>
      <c r="AG20" s="57">
        <f t="shared" ca="1" si="65"/>
        <v>176153.94544044224</v>
      </c>
      <c r="AH20" s="57">
        <f t="shared" ca="1" si="65"/>
        <v>176549.8170503779</v>
      </c>
      <c r="AI20" s="57">
        <f t="shared" ca="1" si="65"/>
        <v>176946.57823042519</v>
      </c>
      <c r="AJ20" s="57">
        <f t="shared" ca="1" si="65"/>
        <v>177344.2310499053</v>
      </c>
      <c r="AK20" s="57">
        <f t="shared" ca="1" si="65"/>
        <v>177742.77751612052</v>
      </c>
      <c r="AL20" s="57">
        <f t="shared" ca="1" si="65"/>
        <v>178142.21963754331</v>
      </c>
      <c r="AM20" s="57">
        <f t="shared" ca="1" si="65"/>
        <v>178542.55942699249</v>
      </c>
      <c r="AN20" s="57">
        <f t="shared" ca="1" si="65"/>
        <v>178943.79890180164</v>
      </c>
      <c r="AO20" s="57">
        <f t="shared" ca="1" si="65"/>
        <v>179345.94008383772</v>
      </c>
      <c r="AP20" s="57">
        <f t="shared" ca="1" si="65"/>
        <v>179748.98499951133</v>
      </c>
      <c r="AQ20" s="57">
        <f t="shared" ca="1" si="65"/>
        <v>180152.93567978684</v>
      </c>
      <c r="AR20" s="57">
        <f t="shared" ca="1" si="65"/>
        <v>180557.7941601933</v>
      </c>
      <c r="AS20" s="57">
        <f t="shared" ca="1" si="65"/>
        <v>180963.56248083373</v>
      </c>
      <c r="AT20" s="57">
        <f t="shared" ca="1" si="65"/>
        <v>181370.24268639612</v>
      </c>
      <c r="AU20" s="57">
        <f t="shared" ca="1" si="65"/>
        <v>181777.83682616346</v>
      </c>
      <c r="AV20" s="57">
        <f t="shared" ca="1" si="65"/>
        <v>182186.34695402405</v>
      </c>
      <c r="AW20" s="57">
        <f t="shared" ca="1" si="65"/>
        <v>182595.77512848197</v>
      </c>
      <c r="AX20" s="57">
        <f t="shared" ca="1" si="65"/>
        <v>183006.12341266725</v>
      </c>
      <c r="AY20" s="57">
        <f t="shared" ca="1" si="65"/>
        <v>183417.39387434669</v>
      </c>
      <c r="AZ20" s="57">
        <f t="shared" ca="1" si="65"/>
        <v>183829.58858593361</v>
      </c>
      <c r="BA20" s="57">
        <f t="shared" ca="1" si="65"/>
        <v>184242.70962449902</v>
      </c>
      <c r="BB20" s="57">
        <f t="shared" ca="1" si="65"/>
        <v>184656.75907178153</v>
      </c>
      <c r="BC20" s="57">
        <f t="shared" ca="1" si="65"/>
        <v>185071.73901419819</v>
      </c>
      <c r="BD20" s="57">
        <f t="shared" ca="1" si="65"/>
        <v>185487.65154285467</v>
      </c>
      <c r="BE20" s="57">
        <f t="shared" ca="1" si="65"/>
        <v>185904.49875355605</v>
      </c>
      <c r="BF20" s="57">
        <f t="shared" ca="1" si="65"/>
        <v>186322.28274681751</v>
      </c>
      <c r="BG20" s="57">
        <f t="shared" ca="1" si="65"/>
        <v>186741.00562787463</v>
      </c>
      <c r="BH20" s="57">
        <f t="shared" ca="1" si="65"/>
        <v>187160.66950669396</v>
      </c>
      <c r="BI20" s="57">
        <f t="shared" ca="1" si="65"/>
        <v>187581.27649798396</v>
      </c>
      <c r="BJ20" s="57">
        <f t="shared" ca="1" si="65"/>
        <v>188002.8287212053</v>
      </c>
      <c r="BK20" s="57">
        <f t="shared" ca="1" si="65"/>
        <v>188425.32830058195</v>
      </c>
      <c r="BM20" s="57">
        <f ca="1">SUM(OFFSET($D20,,(COLUMNS($D20:D20)-1)*12,,12))</f>
        <v>1884025.4170625561</v>
      </c>
      <c r="BN20" s="57">
        <f ca="1">SUM(OFFSET($D20,,(COLUMNS($D20:E20)-1)*12,,12))</f>
        <v>2015026.145303369</v>
      </c>
      <c r="BO20" s="57">
        <f ca="1">SUM(OFFSET($D20,,(COLUMNS($D20:F20)-1)*12,,12))</f>
        <v>2116012.6285902918</v>
      </c>
      <c r="BP20" s="57">
        <f ca="1">SUM(OFFSET($D20,,(COLUMNS($D20:G20)-1)*12,,12))</f>
        <v>2174066.7351880437</v>
      </c>
      <c r="BQ20" s="57">
        <f ca="1">SUM(OFFSET($D20,,(COLUMNS($D20:H20)-1)*12,,12))</f>
        <v>2233426.3379939804</v>
      </c>
    </row>
    <row r="21" spans="2:69" s="54" customFormat="1" ht="12" customHeight="1" x14ac:dyDescent="0.2">
      <c r="B21" s="67" t="s">
        <v>42</v>
      </c>
      <c r="C21" s="32"/>
      <c r="D21" s="135">
        <f>D20/D$13</f>
        <v>0.41164468215260297</v>
      </c>
      <c r="E21" s="135">
        <f t="shared" ref="E21:AA21" si="66">E20/E$13</f>
        <v>0.41401443512152297</v>
      </c>
      <c r="F21" s="135">
        <f t="shared" si="66"/>
        <v>0.41226815520329896</v>
      </c>
      <c r="G21" s="135">
        <f t="shared" si="66"/>
        <v>0.41258877845029401</v>
      </c>
      <c r="H21" s="135">
        <f t="shared" si="66"/>
        <v>0.41290828342986075</v>
      </c>
      <c r="I21" s="135">
        <f t="shared" si="66"/>
        <v>0.4067289064418102</v>
      </c>
      <c r="J21" s="135">
        <f t="shared" si="66"/>
        <v>0.40706884944034044</v>
      </c>
      <c r="K21" s="135">
        <f t="shared" si="66"/>
        <v>0.40740760678815324</v>
      </c>
      <c r="L21" s="135">
        <f t="shared" si="66"/>
        <v>0.40774518262055243</v>
      </c>
      <c r="M21" s="135">
        <f t="shared" si="66"/>
        <v>0.40808158105841918</v>
      </c>
      <c r="N21" s="135">
        <f t="shared" si="66"/>
        <v>0.38926108336013077</v>
      </c>
      <c r="O21" s="135">
        <f t="shared" si="66"/>
        <v>0.38966195050493468</v>
      </c>
      <c r="P21" s="135">
        <f t="shared" si="66"/>
        <v>0.39619237872275664</v>
      </c>
      <c r="Q21" s="135">
        <f t="shared" si="66"/>
        <v>0.39656907094601684</v>
      </c>
      <c r="R21" s="135">
        <f t="shared" si="66"/>
        <v>0.39694444934488105</v>
      </c>
      <c r="S21" s="135">
        <f t="shared" si="66"/>
        <v>0.39731851850169619</v>
      </c>
      <c r="T21" s="135">
        <f t="shared" si="66"/>
        <v>0.39769128298282769</v>
      </c>
      <c r="U21" s="135">
        <f t="shared" si="66"/>
        <v>0.39806274733871316</v>
      </c>
      <c r="V21" s="135">
        <f t="shared" si="66"/>
        <v>0.39843291610392084</v>
      </c>
      <c r="W21" s="135">
        <f t="shared" si="66"/>
        <v>0.39258060276301537</v>
      </c>
      <c r="X21" s="135">
        <f t="shared" si="66"/>
        <v>0.39398794492893074</v>
      </c>
      <c r="Y21" s="135">
        <f t="shared" si="66"/>
        <v>0.3942111560065088</v>
      </c>
      <c r="Z21" s="135">
        <f t="shared" si="66"/>
        <v>0.38865733707461209</v>
      </c>
      <c r="AA21" s="135">
        <f t="shared" si="66"/>
        <v>0.38889202985563859</v>
      </c>
      <c r="AB21" s="135">
        <f t="shared" ref="AB21" ca="1" si="67">AB20/AB$13</f>
        <v>0.40019351535463044</v>
      </c>
      <c r="AC21" s="135">
        <f t="shared" ref="AC21" ca="1" si="68">AC20/AC$13</f>
        <v>0.40075858962957994</v>
      </c>
      <c r="AD21" s="135">
        <f t="shared" ref="AD21" ca="1" si="69">AD20/AD$13</f>
        <v>0.40078684334332765</v>
      </c>
      <c r="AE21" s="135">
        <f t="shared" ref="AE21" ca="1" si="70">AE20/AE$13</f>
        <v>0.40078825602901491</v>
      </c>
      <c r="AF21" s="135">
        <f t="shared" ref="AF21" ca="1" si="71">AF20/AF$13</f>
        <v>0.40078832666329928</v>
      </c>
      <c r="AG21" s="135">
        <f t="shared" ref="AG21" ca="1" si="72">AG20/AG$13</f>
        <v>0.40078833019501359</v>
      </c>
      <c r="AH21" s="135">
        <f t="shared" ref="AH21" ca="1" si="73">AH20/AH$13</f>
        <v>0.40078833037159922</v>
      </c>
      <c r="AI21" s="135">
        <f t="shared" ref="AI21" ca="1" si="74">AI20/AI$13</f>
        <v>0.40078833038042844</v>
      </c>
      <c r="AJ21" s="135">
        <f t="shared" ref="AJ21" ca="1" si="75">AJ20/AJ$13</f>
        <v>0.40078833038086997</v>
      </c>
      <c r="AK21" s="135">
        <f t="shared" ref="AK21" ca="1" si="76">AK20/AK$13</f>
        <v>0.40078833038089207</v>
      </c>
      <c r="AL21" s="135">
        <f t="shared" ref="AL21" ca="1" si="77">AL20/AL$13</f>
        <v>0.40078833038089312</v>
      </c>
      <c r="AM21" s="135">
        <f t="shared" ref="AM21" ca="1" si="78">AM20/AM$13</f>
        <v>0.40078833038089329</v>
      </c>
      <c r="AN21" s="135">
        <f t="shared" ref="AN21" ca="1" si="79">AN20/AN$13</f>
        <v>0.40078833038089323</v>
      </c>
      <c r="AO21" s="135">
        <f t="shared" ref="AO21" ca="1" si="80">AO20/AO$13</f>
        <v>0.40078833038089323</v>
      </c>
      <c r="AP21" s="135">
        <f t="shared" ref="AP21" ca="1" si="81">AP20/AP$13</f>
        <v>0.40078833038089329</v>
      </c>
      <c r="AQ21" s="135">
        <f t="shared" ref="AQ21" ca="1" si="82">AQ20/AQ$13</f>
        <v>0.40078833038089312</v>
      </c>
      <c r="AR21" s="135">
        <f t="shared" ref="AR21" ca="1" si="83">AR20/AR$13</f>
        <v>0.40078833038089318</v>
      </c>
      <c r="AS21" s="135">
        <f t="shared" ref="AS21" ca="1" si="84">AS20/AS$13</f>
        <v>0.40078833038089318</v>
      </c>
      <c r="AT21" s="135">
        <f t="shared" ref="AT21" ca="1" si="85">AT20/AT$13</f>
        <v>0.40078833038089312</v>
      </c>
      <c r="AU21" s="135">
        <f t="shared" ref="AU21" ca="1" si="86">AU20/AU$13</f>
        <v>0.40078833038089323</v>
      </c>
      <c r="AV21" s="135">
        <f t="shared" ref="AV21" ca="1" si="87">AV20/AV$13</f>
        <v>0.40078833038089323</v>
      </c>
      <c r="AW21" s="135">
        <f t="shared" ref="AW21" ca="1" si="88">AW20/AW$13</f>
        <v>0.40078833038089329</v>
      </c>
      <c r="AX21" s="135">
        <f t="shared" ref="AX21" ca="1" si="89">AX20/AX$13</f>
        <v>0.40078833038089323</v>
      </c>
      <c r="AY21" s="135">
        <f t="shared" ref="AY21" ca="1" si="90">AY20/AY$13</f>
        <v>0.40078833038089329</v>
      </c>
      <c r="AZ21" s="135">
        <f t="shared" ref="AZ21" ca="1" si="91">AZ20/AZ$13</f>
        <v>0.40078833038089323</v>
      </c>
      <c r="BA21" s="135">
        <f t="shared" ref="BA21" ca="1" si="92">BA20/BA$13</f>
        <v>0.40078833038089318</v>
      </c>
      <c r="BB21" s="135">
        <f t="shared" ref="BB21" ca="1" si="93">BB20/BB$13</f>
        <v>0.40078833038089318</v>
      </c>
      <c r="BC21" s="135">
        <f t="shared" ref="BC21" ca="1" si="94">BC20/BC$13</f>
        <v>0.40078833038089334</v>
      </c>
      <c r="BD21" s="135">
        <f t="shared" ref="BD21" ca="1" si="95">BD20/BD$13</f>
        <v>0.4007883303808934</v>
      </c>
      <c r="BE21" s="135">
        <f t="shared" ref="BE21" ca="1" si="96">BE20/BE$13</f>
        <v>0.40078833038089323</v>
      </c>
      <c r="BF21" s="135">
        <f t="shared" ref="BF21" ca="1" si="97">BF20/BF$13</f>
        <v>0.40078833038089312</v>
      </c>
      <c r="BG21" s="135">
        <f t="shared" ref="BG21" ca="1" si="98">BG20/BG$13</f>
        <v>0.40078833038089323</v>
      </c>
      <c r="BH21" s="135">
        <f t="shared" ref="BH21" ca="1" si="99">BH20/BH$13</f>
        <v>0.40078833038089323</v>
      </c>
      <c r="BI21" s="135">
        <f t="shared" ref="BI21" ca="1" si="100">BI20/BI$13</f>
        <v>0.40078833038089329</v>
      </c>
      <c r="BJ21" s="135">
        <f t="shared" ref="BJ21" ca="1" si="101">BJ20/BJ$13</f>
        <v>0.40078833038089318</v>
      </c>
      <c r="BK21" s="135">
        <f t="shared" ref="BK21" ca="1" si="102">BK20/BK$13</f>
        <v>0.40078833038089323</v>
      </c>
      <c r="BM21" s="135">
        <f t="shared" ref="BM21" ca="1" si="103">BM20/BM$13</f>
        <v>0.40655110376950987</v>
      </c>
      <c r="BN21" s="135">
        <f t="shared" ref="BN21" ca="1" si="104">BN20/BN$13</f>
        <v>0.39492969056956967</v>
      </c>
      <c r="BO21" s="135">
        <f t="shared" ref="BO21" ca="1" si="105">BO20/BO$13</f>
        <v>0.4007367893051354</v>
      </c>
      <c r="BP21" s="135">
        <f t="shared" ref="BP21:BQ21" ca="1" si="106">BP20/BP$13</f>
        <v>0.40078833038089312</v>
      </c>
      <c r="BQ21" s="135">
        <f t="shared" ca="1" si="106"/>
        <v>0.40078833038089323</v>
      </c>
    </row>
    <row r="22" spans="2:69" ht="12" customHeight="1" x14ac:dyDescent="0.2">
      <c r="B22" s="41"/>
      <c r="C22" s="41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M22" s="45"/>
      <c r="BN22" s="45"/>
      <c r="BO22" s="45"/>
      <c r="BP22" s="45"/>
      <c r="BQ22" s="45"/>
    </row>
    <row r="23" spans="2:69" ht="12" customHeight="1" x14ac:dyDescent="0.2">
      <c r="B23" s="32" t="s">
        <v>44</v>
      </c>
      <c r="C23" s="32"/>
      <c r="D23" s="56">
        <f>'IS Drivers (I)'!E64</f>
        <v>2647.1966027500002</v>
      </c>
      <c r="E23" s="56">
        <f>'IS Drivers (I)'!F64</f>
        <v>2716.758961</v>
      </c>
      <c r="F23" s="56">
        <f>'IS Drivers (I)'!G64</f>
        <v>2665.1505333635005</v>
      </c>
      <c r="G23" s="56">
        <f>'IS Drivers (I)'!H64</f>
        <v>2674.4785602302723</v>
      </c>
      <c r="H23" s="56">
        <f>'IS Drivers (I)'!I64</f>
        <v>2683.8392351910793</v>
      </c>
      <c r="I23" s="56">
        <f>'IS Drivers (I)'!J64</f>
        <v>2693.2326725142475</v>
      </c>
      <c r="J23" s="56">
        <f>'IS Drivers (I)'!K64</f>
        <v>2702.658986868048</v>
      </c>
      <c r="K23" s="56">
        <f>'IS Drivers (I)'!L64</f>
        <v>2712.1182933220857</v>
      </c>
      <c r="L23" s="56">
        <f>'IS Drivers (I)'!M64</f>
        <v>2721.6107073487137</v>
      </c>
      <c r="M23" s="56">
        <f>'IS Drivers (I)'!N64</f>
        <v>2731.1363448244342</v>
      </c>
      <c r="N23" s="56">
        <f>'IS Drivers (I)'!O64</f>
        <v>2740.6953220313203</v>
      </c>
      <c r="O23" s="56">
        <f>'IS Drivers (I)'!P64</f>
        <v>2750.2877556584294</v>
      </c>
      <c r="P23" s="56">
        <f>'IS Drivers (I)'!Q64</f>
        <v>2916.5845235978118</v>
      </c>
      <c r="Q23" s="56">
        <f>'IS Drivers (I)'!R64</f>
        <v>2926.792569430404</v>
      </c>
      <c r="R23" s="56">
        <f>'IS Drivers (I)'!S64</f>
        <v>2937.0363434234105</v>
      </c>
      <c r="S23" s="56">
        <f>'IS Drivers (I)'!T64</f>
        <v>2947.3159706253932</v>
      </c>
      <c r="T23" s="56">
        <f>'IS Drivers (I)'!U64</f>
        <v>2957.6315765225818</v>
      </c>
      <c r="U23" s="56">
        <f>'IS Drivers (I)'!V64</f>
        <v>2967.9832870404111</v>
      </c>
      <c r="V23" s="56">
        <f>'IS Drivers (I)'!W64</f>
        <v>2978.3712285450524</v>
      </c>
      <c r="W23" s="56">
        <f>'IS Drivers (I)'!X64</f>
        <v>2978.9951450326744</v>
      </c>
      <c r="X23" s="56">
        <f>'IS Drivers (I)'!Y64</f>
        <v>3017.0367158052645</v>
      </c>
      <c r="Y23" s="56">
        <f>'IS Drivers (I)'!Z64</f>
        <v>3023.1597373105828</v>
      </c>
      <c r="Z23" s="56">
        <f>'IS Drivers (I)'!AA64</f>
        <v>3029.30418939117</v>
      </c>
      <c r="AA23" s="56">
        <f>'IS Drivers (I)'!AB64</f>
        <v>3035.470147054039</v>
      </c>
      <c r="AB23" s="56">
        <f ca="1">'IS Drivers (I)'!AU64</f>
        <v>3042.2917723937444</v>
      </c>
      <c r="AC23" s="56">
        <f ca="1">'IS Drivers (I)'!AV64</f>
        <v>3049.1287280019146</v>
      </c>
      <c r="AD23" s="56">
        <f ca="1">'IS Drivers (I)'!AW64</f>
        <v>3055.9810483303309</v>
      </c>
      <c r="AE23" s="56">
        <f ca="1">'IS Drivers (I)'!AX64</f>
        <v>3062.8487679081959</v>
      </c>
      <c r="AF23" s="56">
        <f ca="1">'IS Drivers (I)'!AY64</f>
        <v>3069.7319213423098</v>
      </c>
      <c r="AG23" s="56">
        <f ca="1">'IS Drivers (I)'!AZ64</f>
        <v>3076.6305433172447</v>
      </c>
      <c r="AH23" s="56">
        <f ca="1">'IS Drivers (I)'!BA64</f>
        <v>3083.5446685955226</v>
      </c>
      <c r="AI23" s="56">
        <f ca="1">'IS Drivers (I)'!BB64</f>
        <v>3090.4743320177818</v>
      </c>
      <c r="AJ23" s="56">
        <f ca="1">'IS Drivers (I)'!BC64</f>
        <v>3097.4195685029631</v>
      </c>
      <c r="AK23" s="56">
        <f ca="1">'IS Drivers (I)'!BD64</f>
        <v>3104.3804130484791</v>
      </c>
      <c r="AL23" s="56">
        <f ca="1">'IS Drivers (I)'!BE64</f>
        <v>3111.3569007303904</v>
      </c>
      <c r="AM23" s="56">
        <f ca="1">'IS Drivers (I)'!BF64</f>
        <v>3118.3490667035881</v>
      </c>
      <c r="AN23" s="56">
        <f ca="1">'IS Drivers (I)'!BG64</f>
        <v>3125.3569462019627</v>
      </c>
      <c r="AO23" s="56">
        <f ca="1">'IS Drivers (I)'!BH64</f>
        <v>3132.3805745385894</v>
      </c>
      <c r="AP23" s="56">
        <f ca="1">'IS Drivers (I)'!BI64</f>
        <v>3139.4199871059009</v>
      </c>
      <c r="AQ23" s="56">
        <f ca="1">'IS Drivers (I)'!BJ64</f>
        <v>3146.4752193758673</v>
      </c>
      <c r="AR23" s="56">
        <f ca="1">'IS Drivers (I)'!BK64</f>
        <v>3153.5463069001762</v>
      </c>
      <c r="AS23" s="56">
        <f ca="1">'IS Drivers (I)'!BL64</f>
        <v>3160.6332853104104</v>
      </c>
      <c r="AT23" s="56">
        <f ca="1">'IS Drivers (I)'!BM64</f>
        <v>3167.7361903182264</v>
      </c>
      <c r="AU23" s="56">
        <f ca="1">'IS Drivers (I)'!BN64</f>
        <v>3174.855057715537</v>
      </c>
      <c r="AV23" s="56">
        <f ca="1">'IS Drivers (I)'!BO64</f>
        <v>3181.9899233746905</v>
      </c>
      <c r="AW23" s="56">
        <f ca="1">'IS Drivers (I)'!BP64</f>
        <v>3189.1408232486506</v>
      </c>
      <c r="AX23" s="56">
        <f ca="1">'IS Drivers (I)'!BQ64</f>
        <v>3196.307793371177</v>
      </c>
      <c r="AY23" s="56">
        <f ca="1">'IS Drivers (I)'!BR64</f>
        <v>3203.4908698570116</v>
      </c>
      <c r="AZ23" s="56">
        <f ca="1">'IS Drivers (I)'!BS64</f>
        <v>3210.6900889020535</v>
      </c>
      <c r="BA23" s="56">
        <f ca="1">'IS Drivers (I)'!BT64</f>
        <v>3217.905486783548</v>
      </c>
      <c r="BB23" s="56">
        <f ca="1">'IS Drivers (I)'!BU64</f>
        <v>3225.1370998602638</v>
      </c>
      <c r="BC23" s="56">
        <f ca="1">'IS Drivers (I)'!BV64</f>
        <v>3232.3849645726805</v>
      </c>
      <c r="BD23" s="56">
        <f ca="1">'IS Drivers (I)'!BW64</f>
        <v>3239.6491174431703</v>
      </c>
      <c r="BE23" s="56">
        <f ca="1">'IS Drivers (I)'!BX64</f>
        <v>3246.9295950761816</v>
      </c>
      <c r="BF23" s="56">
        <f ca="1">'IS Drivers (I)'!BY64</f>
        <v>3254.2264341584255</v>
      </c>
      <c r="BG23" s="56">
        <f ca="1">'IS Drivers (I)'!BZ64</f>
        <v>3261.5396714590579</v>
      </c>
      <c r="BH23" s="56">
        <f ca="1">'IS Drivers (I)'!CA64</f>
        <v>3268.8693438298665</v>
      </c>
      <c r="BI23" s="56">
        <f ca="1">'IS Drivers (I)'!CB64</f>
        <v>3276.2154882054565</v>
      </c>
      <c r="BJ23" s="56">
        <f ca="1">'IS Drivers (I)'!CC64</f>
        <v>3283.5781416034365</v>
      </c>
      <c r="BK23" s="56">
        <f ca="1">'IS Drivers (I)'!CD64</f>
        <v>3290.9573411246047</v>
      </c>
      <c r="BM23" s="56">
        <f ca="1">SUM(OFFSET($D23,,(COLUMNS($D23:D23)-1)*12,,12))</f>
        <v>32439.163975102128</v>
      </c>
      <c r="BN23" s="56">
        <f ca="1">SUM(OFFSET($D23,,(COLUMNS($D23:E23)-1)*12,,12))</f>
        <v>35715.681433778795</v>
      </c>
      <c r="BO23" s="56">
        <f ca="1">SUM(OFFSET($D23,,(COLUMNS($D23:F23)-1)*12,,12))</f>
        <v>36962.137730892464</v>
      </c>
      <c r="BP23" s="56">
        <f ca="1">SUM(OFFSET($D23,,(COLUMNS($D23:G23)-1)*12,,12))</f>
        <v>37971.332977318205</v>
      </c>
      <c r="BQ23" s="56">
        <f ca="1">SUM(OFFSET($D23,,(COLUMNS($D23:H23)-1)*12,,12))</f>
        <v>39008.082773018737</v>
      </c>
    </row>
    <row r="24" spans="2:69" s="54" customFormat="1" ht="12" customHeight="1" x14ac:dyDescent="0.2">
      <c r="B24" s="67" t="s">
        <v>42</v>
      </c>
      <c r="C24" s="32"/>
      <c r="D24" s="135">
        <f t="shared" ref="D24:AI24" si="107">D23/D13</f>
        <v>7.0000000000000001E-3</v>
      </c>
      <c r="E24" s="135">
        <f t="shared" si="107"/>
        <v>7.0000000000000001E-3</v>
      </c>
      <c r="F24" s="135">
        <f t="shared" si="107"/>
        <v>7.000000000000001E-3</v>
      </c>
      <c r="G24" s="135">
        <f t="shared" si="107"/>
        <v>7.0000000000000001E-3</v>
      </c>
      <c r="H24" s="135">
        <f t="shared" si="107"/>
        <v>7.0000000000000001E-3</v>
      </c>
      <c r="I24" s="135">
        <f t="shared" si="107"/>
        <v>7.0000000000000001E-3</v>
      </c>
      <c r="J24" s="135">
        <f t="shared" si="107"/>
        <v>7.000000000000001E-3</v>
      </c>
      <c r="K24" s="135">
        <f t="shared" si="107"/>
        <v>7.0000000000000001E-3</v>
      </c>
      <c r="L24" s="135">
        <f t="shared" si="107"/>
        <v>7.0000000000000001E-3</v>
      </c>
      <c r="M24" s="135">
        <f t="shared" si="107"/>
        <v>7.0000000000000001E-3</v>
      </c>
      <c r="N24" s="135">
        <f t="shared" si="107"/>
        <v>7.000000000000001E-3</v>
      </c>
      <c r="O24" s="135">
        <f t="shared" si="107"/>
        <v>7.0000000000000001E-3</v>
      </c>
      <c r="P24" s="135">
        <f t="shared" si="107"/>
        <v>7.0000000000000001E-3</v>
      </c>
      <c r="Q24" s="135">
        <f t="shared" si="107"/>
        <v>7.0000000000000001E-3</v>
      </c>
      <c r="R24" s="135">
        <f t="shared" si="107"/>
        <v>7.0000000000000001E-3</v>
      </c>
      <c r="S24" s="135">
        <f t="shared" si="107"/>
        <v>7.0000000000000001E-3</v>
      </c>
      <c r="T24" s="135">
        <f t="shared" si="107"/>
        <v>7.0000000000000001E-3</v>
      </c>
      <c r="U24" s="135">
        <f t="shared" si="107"/>
        <v>7.0000000000000001E-3</v>
      </c>
      <c r="V24" s="135">
        <f t="shared" si="107"/>
        <v>7.0000000000000001E-3</v>
      </c>
      <c r="W24" s="135">
        <f t="shared" si="107"/>
        <v>7.0000000000000001E-3</v>
      </c>
      <c r="X24" s="135">
        <f t="shared" si="107"/>
        <v>7.0000000000000001E-3</v>
      </c>
      <c r="Y24" s="135">
        <f t="shared" si="107"/>
        <v>7.0000000000000001E-3</v>
      </c>
      <c r="Z24" s="135">
        <f t="shared" si="107"/>
        <v>7.0000000000000001E-3</v>
      </c>
      <c r="AA24" s="135">
        <f t="shared" si="107"/>
        <v>7.0000000000000001E-3</v>
      </c>
      <c r="AB24" s="135">
        <f t="shared" ca="1" si="107"/>
        <v>7.0000000000000019E-3</v>
      </c>
      <c r="AC24" s="135">
        <f t="shared" ca="1" si="107"/>
        <v>7.0000000000000019E-3</v>
      </c>
      <c r="AD24" s="135">
        <f t="shared" ca="1" si="107"/>
        <v>7.0000000000000019E-3</v>
      </c>
      <c r="AE24" s="135">
        <f t="shared" ca="1" si="107"/>
        <v>7.0000000000000019E-3</v>
      </c>
      <c r="AF24" s="135">
        <f t="shared" ca="1" si="107"/>
        <v>7.0000000000000019E-3</v>
      </c>
      <c r="AG24" s="135">
        <f t="shared" ca="1" si="107"/>
        <v>7.0000000000000019E-3</v>
      </c>
      <c r="AH24" s="135">
        <f t="shared" ca="1" si="107"/>
        <v>7.0000000000000027E-3</v>
      </c>
      <c r="AI24" s="135">
        <f t="shared" ca="1" si="107"/>
        <v>7.000000000000001E-3</v>
      </c>
      <c r="AJ24" s="135">
        <f t="shared" ref="AJ24:BK24" ca="1" si="108">AJ23/AJ13</f>
        <v>7.000000000000001E-3</v>
      </c>
      <c r="AK24" s="135">
        <f t="shared" ca="1" si="108"/>
        <v>7.0000000000000019E-3</v>
      </c>
      <c r="AL24" s="135">
        <f t="shared" ca="1" si="108"/>
        <v>7.0000000000000019E-3</v>
      </c>
      <c r="AM24" s="135">
        <f t="shared" ca="1" si="108"/>
        <v>7.0000000000000027E-3</v>
      </c>
      <c r="AN24" s="135">
        <f t="shared" ca="1" si="108"/>
        <v>7.0000000000000019E-3</v>
      </c>
      <c r="AO24" s="135">
        <f t="shared" ca="1" si="108"/>
        <v>7.0000000000000019E-3</v>
      </c>
      <c r="AP24" s="135">
        <f t="shared" ca="1" si="108"/>
        <v>7.0000000000000019E-3</v>
      </c>
      <c r="AQ24" s="135">
        <f t="shared" ca="1" si="108"/>
        <v>7.0000000000000019E-3</v>
      </c>
      <c r="AR24" s="135">
        <f t="shared" ca="1" si="108"/>
        <v>7.0000000000000019E-3</v>
      </c>
      <c r="AS24" s="135">
        <f t="shared" ca="1" si="108"/>
        <v>7.0000000000000027E-3</v>
      </c>
      <c r="AT24" s="135">
        <f t="shared" ca="1" si="108"/>
        <v>7.0000000000000019E-3</v>
      </c>
      <c r="AU24" s="135">
        <f t="shared" ca="1" si="108"/>
        <v>7.0000000000000019E-3</v>
      </c>
      <c r="AV24" s="135">
        <f t="shared" ca="1" si="108"/>
        <v>7.000000000000001E-3</v>
      </c>
      <c r="AW24" s="135">
        <f t="shared" ca="1" si="108"/>
        <v>7.0000000000000019E-3</v>
      </c>
      <c r="AX24" s="135">
        <f t="shared" ca="1" si="108"/>
        <v>7.0000000000000019E-3</v>
      </c>
      <c r="AY24" s="135">
        <f t="shared" ca="1" si="108"/>
        <v>7.0000000000000019E-3</v>
      </c>
      <c r="AZ24" s="135">
        <f t="shared" ca="1" si="108"/>
        <v>7.0000000000000019E-3</v>
      </c>
      <c r="BA24" s="135">
        <f t="shared" ca="1" si="108"/>
        <v>7.0000000000000019E-3</v>
      </c>
      <c r="BB24" s="135">
        <f t="shared" ca="1" si="108"/>
        <v>7.0000000000000019E-3</v>
      </c>
      <c r="BC24" s="135">
        <f t="shared" ca="1" si="108"/>
        <v>7.0000000000000019E-3</v>
      </c>
      <c r="BD24" s="135">
        <f t="shared" ca="1" si="108"/>
        <v>7.0000000000000019E-3</v>
      </c>
      <c r="BE24" s="135">
        <f t="shared" ca="1" si="108"/>
        <v>7.0000000000000019E-3</v>
      </c>
      <c r="BF24" s="135">
        <f t="shared" ca="1" si="108"/>
        <v>7.0000000000000019E-3</v>
      </c>
      <c r="BG24" s="135">
        <f t="shared" ca="1" si="108"/>
        <v>7.0000000000000019E-3</v>
      </c>
      <c r="BH24" s="135">
        <f t="shared" ca="1" si="108"/>
        <v>7.0000000000000019E-3</v>
      </c>
      <c r="BI24" s="135">
        <f t="shared" ca="1" si="108"/>
        <v>7.0000000000000019E-3</v>
      </c>
      <c r="BJ24" s="135">
        <f t="shared" ca="1" si="108"/>
        <v>7.0000000000000019E-3</v>
      </c>
      <c r="BK24" s="135">
        <f t="shared" ca="1" si="108"/>
        <v>7.0000000000000019E-3</v>
      </c>
      <c r="BM24" s="135">
        <f ca="1">AVERAGE(OFFSET($D24,,(COLUMNS($D24:D24)-1)*12,,12))</f>
        <v>7.0000000000000019E-3</v>
      </c>
      <c r="BN24" s="135">
        <f ca="1">AVERAGE(OFFSET($D24,,(COLUMNS($D24:E24)-1)*12,,12))</f>
        <v>7.0000000000000019E-3</v>
      </c>
      <c r="BO24" s="135">
        <f ca="1">AVERAGE(OFFSET($D24,,(COLUMNS($D24:F24)-1)*12,,12))</f>
        <v>7.0000000000000027E-3</v>
      </c>
      <c r="BP24" s="135">
        <f ca="1">AVERAGE(OFFSET($D24,,(COLUMNS($D24:G24)-1)*12,,12))</f>
        <v>7.0000000000000027E-3</v>
      </c>
      <c r="BQ24" s="135">
        <f ca="1">AVERAGE(OFFSET($D24,,(COLUMNS($D24:H24)-1)*12,,12))</f>
        <v>7.0000000000000027E-3</v>
      </c>
    </row>
    <row r="25" spans="2:69" ht="12" customHeight="1" x14ac:dyDescent="0.2">
      <c r="B25" s="41"/>
      <c r="C25" s="41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M25" s="45"/>
      <c r="BN25" s="45"/>
      <c r="BO25" s="45"/>
      <c r="BP25" s="45"/>
      <c r="BQ25" s="45"/>
    </row>
    <row r="26" spans="2:69" ht="12" customHeight="1" x14ac:dyDescent="0.2">
      <c r="B26" s="32" t="s">
        <v>38</v>
      </c>
      <c r="C26" s="32"/>
      <c r="D26" s="57">
        <f>'IS Drivers (I)'!E68</f>
        <v>153024.86113074631</v>
      </c>
      <c r="E26" s="57">
        <f>'IS Drivers (I)'!F68</f>
        <v>157965.73055325009</v>
      </c>
      <c r="F26" s="57">
        <f>'IS Drivers (I)'!G68</f>
        <v>154300.09142790199</v>
      </c>
      <c r="G26" s="57">
        <f>'IS Drivers (I)'!H68</f>
        <v>154962.64174789962</v>
      </c>
      <c r="H26" s="57">
        <f>'IS Drivers (I)'!I68</f>
        <v>155627.51099401733</v>
      </c>
      <c r="I26" s="57">
        <f>'IS Drivers (I)'!J68</f>
        <v>153794.7072824963</v>
      </c>
      <c r="J26" s="57">
        <f>'IS Drivers (I)'!K68</f>
        <v>154464.23875798515</v>
      </c>
      <c r="K26" s="57">
        <f>'IS Drivers (I)'!L68</f>
        <v>155136.11359363812</v>
      </c>
      <c r="L26" s="57">
        <f>'IS Drivers (I)'!M68</f>
        <v>155810.33999121588</v>
      </c>
      <c r="M26" s="57">
        <f>'IS Drivers (I)'!N68</f>
        <v>156486.92618118515</v>
      </c>
      <c r="N26" s="57">
        <f>'IS Drivers (I)'!O68</f>
        <v>149665.88042281926</v>
      </c>
      <c r="O26" s="57">
        <f>'IS Drivers (I)'!P68</f>
        <v>150347.21100429911</v>
      </c>
      <c r="P26" s="57">
        <f>'IS Drivers (I)'!Q68</f>
        <v>162158.92406928717</v>
      </c>
      <c r="Q26" s="57">
        <f>'IS Drivers (I)'!R68</f>
        <v>162883.98030352971</v>
      </c>
      <c r="R26" s="57">
        <f>'IS Drivers (I)'!S68</f>
        <v>163611.57423459209</v>
      </c>
      <c r="S26" s="57">
        <f>'IS Drivers (I)'!T68</f>
        <v>164341.71474441318</v>
      </c>
      <c r="T26" s="57">
        <f>'IS Drivers (I)'!U68</f>
        <v>165074.41074601869</v>
      </c>
      <c r="U26" s="57">
        <f>'IS Drivers (I)'!V68</f>
        <v>165809.67118362966</v>
      </c>
      <c r="V26" s="57">
        <f>'IS Drivers (I)'!W68</f>
        <v>166547.50503277243</v>
      </c>
      <c r="W26" s="57">
        <f>'IS Drivers (I)'!X68</f>
        <v>164091.82052139929</v>
      </c>
      <c r="X26" s="57">
        <f>'IS Drivers (I)'!Y68</f>
        <v>166793.83406065853</v>
      </c>
      <c r="Y26" s="57">
        <f>'IS Drivers (I)'!Z68</f>
        <v>167228.73952519489</v>
      </c>
      <c r="Z26" s="57">
        <f>'IS Drivers (I)'!AA68</f>
        <v>165165.16715885719</v>
      </c>
      <c r="AA26" s="57">
        <f>'IS Drivers (I)'!AB68</f>
        <v>165603.12228923725</v>
      </c>
      <c r="AB26" s="57">
        <f ca="1">'IS Drivers (I)'!AU68</f>
        <v>170887.05667456647</v>
      </c>
      <c r="AC26" s="57">
        <f ca="1">'IS Drivers (I)'!AV68</f>
        <v>171517.23250529554</v>
      </c>
      <c r="AD26" s="57">
        <f ca="1">'IS Drivers (I)'!AW68</f>
        <v>171915.01861986198</v>
      </c>
      <c r="AE26" s="57">
        <f ca="1">'IS Drivers (I)'!AX68</f>
        <v>172301.98211359789</v>
      </c>
      <c r="AF26" s="57">
        <f ca="1">'IS Drivers (I)'!AY68</f>
        <v>172689.22808718606</v>
      </c>
      <c r="AG26" s="57">
        <f ca="1">'IS Drivers (I)'!AZ68</f>
        <v>173077.314897125</v>
      </c>
      <c r="AH26" s="57">
        <f ca="1">'IS Drivers (I)'!BA68</f>
        <v>173466.27238178239</v>
      </c>
      <c r="AI26" s="57">
        <f ca="1">'IS Drivers (I)'!BB68</f>
        <v>173856.1038984074</v>
      </c>
      <c r="AJ26" s="57">
        <f ca="1">'IS Drivers (I)'!BC68</f>
        <v>174246.81148140234</v>
      </c>
      <c r="AK26" s="57">
        <f ca="1">'IS Drivers (I)'!BD68</f>
        <v>174638.39710307203</v>
      </c>
      <c r="AL26" s="57">
        <f ca="1">'IS Drivers (I)'!BE68</f>
        <v>175030.86273681291</v>
      </c>
      <c r="AM26" s="57">
        <f ca="1">'IS Drivers (I)'!BF68</f>
        <v>175424.21036028891</v>
      </c>
      <c r="AN26" s="57">
        <f ca="1">'IS Drivers (I)'!BG68</f>
        <v>175818.44195559967</v>
      </c>
      <c r="AO26" s="57">
        <f ca="1">'IS Drivers (I)'!BH68</f>
        <v>176213.55950929914</v>
      </c>
      <c r="AP26" s="57">
        <f ca="1">'IS Drivers (I)'!BI68</f>
        <v>176609.56501240542</v>
      </c>
      <c r="AQ26" s="57">
        <f ca="1">'IS Drivers (I)'!BJ68</f>
        <v>177006.46046041098</v>
      </c>
      <c r="AR26" s="57">
        <f ca="1">'IS Drivers (I)'!BK68</f>
        <v>177404.24785329311</v>
      </c>
      <c r="AS26" s="57">
        <f ca="1">'IS Drivers (I)'!BL68</f>
        <v>177802.92919552332</v>
      </c>
      <c r="AT26" s="57">
        <f ca="1">'IS Drivers (I)'!BM68</f>
        <v>178202.5064960779</v>
      </c>
      <c r="AU26" s="57">
        <f ca="1">'IS Drivers (I)'!BN68</f>
        <v>178602.98176844793</v>
      </c>
      <c r="AV26" s="57">
        <f ca="1">'IS Drivers (I)'!BO68</f>
        <v>179004.35703064935</v>
      </c>
      <c r="AW26" s="57">
        <f ca="1">'IS Drivers (I)'!BP68</f>
        <v>179406.63430523331</v>
      </c>
      <c r="AX26" s="57">
        <f ca="1">'IS Drivers (I)'!BQ68</f>
        <v>179809.81561929607</v>
      </c>
      <c r="AY26" s="57">
        <f ca="1">'IS Drivers (I)'!BR68</f>
        <v>180213.90300448966</v>
      </c>
      <c r="AZ26" s="57">
        <f ca="1">'IS Drivers (I)'!BS68</f>
        <v>180618.89849703157</v>
      </c>
      <c r="BA26" s="57">
        <f ca="1">'IS Drivers (I)'!BT68</f>
        <v>181024.80413771549</v>
      </c>
      <c r="BB26" s="57">
        <f ca="1">'IS Drivers (I)'!BU68</f>
        <v>181431.62197192127</v>
      </c>
      <c r="BC26" s="57">
        <f ca="1">'IS Drivers (I)'!BV68</f>
        <v>181839.35404962552</v>
      </c>
      <c r="BD26" s="57">
        <f ca="1">'IS Drivers (I)'!BW68</f>
        <v>182248.00242541151</v>
      </c>
      <c r="BE26" s="57">
        <f ca="1">'IS Drivers (I)'!BX68</f>
        <v>182657.56915847986</v>
      </c>
      <c r="BF26" s="57">
        <f ca="1">'IS Drivers (I)'!BY68</f>
        <v>183068.05631265909</v>
      </c>
      <c r="BG26" s="57">
        <f ca="1">'IS Drivers (I)'!BZ68</f>
        <v>183479.46595641557</v>
      </c>
      <c r="BH26" s="57">
        <f ca="1">'IS Drivers (I)'!CA68</f>
        <v>183891.80016286409</v>
      </c>
      <c r="BI26" s="57">
        <f ca="1">'IS Drivers (I)'!CB68</f>
        <v>184305.0610097785</v>
      </c>
      <c r="BJ26" s="57">
        <f ca="1">'IS Drivers (I)'!CC68</f>
        <v>184719.25057960185</v>
      </c>
      <c r="BK26" s="57">
        <f ca="1">'IS Drivers (I)'!CD68</f>
        <v>185134.37095945736</v>
      </c>
      <c r="BM26" s="57">
        <f ca="1">SUM(OFFSET($D26,,(COLUMNS($D26:D26)-1)*12,,12))</f>
        <v>1851586.253087454</v>
      </c>
      <c r="BN26" s="57">
        <f ca="1">SUM(OFFSET($D26,,(COLUMNS($D26:E26)-1)*12,,12))</f>
        <v>1979310.4638695903</v>
      </c>
      <c r="BO26" s="57">
        <f ca="1">SUM(OFFSET($D26,,(COLUMNS($D26:F26)-1)*12,,12))</f>
        <v>2079050.4908593989</v>
      </c>
      <c r="BP26" s="57">
        <f ca="1">SUM(OFFSET($D26,,(COLUMNS($D26:G26)-1)*12,,12))</f>
        <v>2136095.4022107259</v>
      </c>
      <c r="BQ26" s="57">
        <f ca="1">SUM(OFFSET($D26,,(COLUMNS($D26:H26)-1)*12,,12))</f>
        <v>2194418.2552209613</v>
      </c>
    </row>
    <row r="27" spans="2:69" ht="12" customHeight="1" x14ac:dyDescent="0.2">
      <c r="B27" s="67" t="s">
        <v>42</v>
      </c>
      <c r="C27" s="32"/>
      <c r="D27" s="135">
        <f>D26/D$13</f>
        <v>0.40464468215260296</v>
      </c>
      <c r="E27" s="135">
        <f t="shared" ref="E27:AA27" si="109">E26/E$13</f>
        <v>0.40701443512152297</v>
      </c>
      <c r="F27" s="135">
        <f t="shared" si="109"/>
        <v>0.40526815520329895</v>
      </c>
      <c r="G27" s="135">
        <f t="shared" si="109"/>
        <v>0.40558877845029406</v>
      </c>
      <c r="H27" s="135">
        <f t="shared" si="109"/>
        <v>0.40590828342986074</v>
      </c>
      <c r="I27" s="135">
        <f t="shared" si="109"/>
        <v>0.39972890644181019</v>
      </c>
      <c r="J27" s="135">
        <f t="shared" si="109"/>
        <v>0.40006884944034043</v>
      </c>
      <c r="K27" s="135">
        <f t="shared" si="109"/>
        <v>0.40040760678815318</v>
      </c>
      <c r="L27" s="135">
        <f t="shared" si="109"/>
        <v>0.40074518262055242</v>
      </c>
      <c r="M27" s="135">
        <f t="shared" si="109"/>
        <v>0.40108158105841923</v>
      </c>
      <c r="N27" s="135">
        <f t="shared" si="109"/>
        <v>0.38226108336013076</v>
      </c>
      <c r="O27" s="135">
        <f t="shared" si="109"/>
        <v>0.38266195050493468</v>
      </c>
      <c r="P27" s="135">
        <f t="shared" si="109"/>
        <v>0.38919237872275658</v>
      </c>
      <c r="Q27" s="135">
        <f t="shared" si="109"/>
        <v>0.38956907094601689</v>
      </c>
      <c r="R27" s="135">
        <f t="shared" si="109"/>
        <v>0.38994444934488104</v>
      </c>
      <c r="S27" s="135">
        <f t="shared" si="109"/>
        <v>0.39031851850169624</v>
      </c>
      <c r="T27" s="135">
        <f t="shared" si="109"/>
        <v>0.39069128298282768</v>
      </c>
      <c r="U27" s="135">
        <f t="shared" si="109"/>
        <v>0.39106274733871316</v>
      </c>
      <c r="V27" s="135">
        <f t="shared" si="109"/>
        <v>0.39143291610392084</v>
      </c>
      <c r="W27" s="135">
        <f t="shared" si="109"/>
        <v>0.38558060276301537</v>
      </c>
      <c r="X27" s="135">
        <f t="shared" si="109"/>
        <v>0.38698794492893074</v>
      </c>
      <c r="Y27" s="135">
        <f t="shared" si="109"/>
        <v>0.38721115600650879</v>
      </c>
      <c r="Z27" s="135">
        <f t="shared" si="109"/>
        <v>0.38165733707461208</v>
      </c>
      <c r="AA27" s="135">
        <f t="shared" si="109"/>
        <v>0.38189202985563858</v>
      </c>
      <c r="AB27" s="135">
        <f t="shared" ref="AB27" ca="1" si="110">AB26/AB$13</f>
        <v>0.39319351535463043</v>
      </c>
      <c r="AC27" s="135">
        <f t="shared" ref="AC27" ca="1" si="111">AC26/AC$13</f>
        <v>0.39375858962957994</v>
      </c>
      <c r="AD27" s="135">
        <f t="shared" ref="AD27" ca="1" si="112">AD26/AD$13</f>
        <v>0.39378684334332764</v>
      </c>
      <c r="AE27" s="135">
        <f t="shared" ref="AE27" ca="1" si="113">AE26/AE$13</f>
        <v>0.3937882560290149</v>
      </c>
      <c r="AF27" s="135">
        <f t="shared" ref="AF27" ca="1" si="114">AF26/AF$13</f>
        <v>0.39378832666329922</v>
      </c>
      <c r="AG27" s="135">
        <f t="shared" ref="AG27" ca="1" si="115">AG26/AG$13</f>
        <v>0.39378833019501364</v>
      </c>
      <c r="AH27" s="135">
        <f t="shared" ref="AH27" ca="1" si="116">AH26/AH$13</f>
        <v>0.39378833037159922</v>
      </c>
      <c r="AI27" s="135">
        <f t="shared" ref="AI27" ca="1" si="117">AI26/AI$13</f>
        <v>0.39378833038042838</v>
      </c>
      <c r="AJ27" s="135">
        <f t="shared" ref="AJ27" ca="1" si="118">AJ26/AJ$13</f>
        <v>0.39378833038087002</v>
      </c>
      <c r="AK27" s="135">
        <f t="shared" ref="AK27" ca="1" si="119">AK26/AK$13</f>
        <v>0.393788330380892</v>
      </c>
      <c r="AL27" s="135">
        <f t="shared" ref="AL27" ca="1" si="120">AL26/AL$13</f>
        <v>0.39378833038089311</v>
      </c>
      <c r="AM27" s="135">
        <f t="shared" ref="AM27" ca="1" si="121">AM26/AM$13</f>
        <v>0.39378833038089328</v>
      </c>
      <c r="AN27" s="135">
        <f t="shared" ref="AN27" ca="1" si="122">AN26/AN$13</f>
        <v>0.39378833038089323</v>
      </c>
      <c r="AO27" s="135">
        <f t="shared" ref="AO27" ca="1" si="123">AO26/AO$13</f>
        <v>0.39378833038089328</v>
      </c>
      <c r="AP27" s="135">
        <f t="shared" ref="AP27" ca="1" si="124">AP26/AP$13</f>
        <v>0.39378833038089328</v>
      </c>
      <c r="AQ27" s="135">
        <f t="shared" ref="AQ27" ca="1" si="125">AQ26/AQ$13</f>
        <v>0.39378833038089311</v>
      </c>
      <c r="AR27" s="135">
        <f t="shared" ref="AR27" ca="1" si="126">AR26/AR$13</f>
        <v>0.39378833038089317</v>
      </c>
      <c r="AS27" s="135">
        <f t="shared" ref="AS27" ca="1" si="127">AS26/AS$13</f>
        <v>0.39378833038089317</v>
      </c>
      <c r="AT27" s="135">
        <f t="shared" ref="AT27" ca="1" si="128">AT26/AT$13</f>
        <v>0.39378833038089317</v>
      </c>
      <c r="AU27" s="135">
        <f t="shared" ref="AU27" ca="1" si="129">AU26/AU$13</f>
        <v>0.39378833038089328</v>
      </c>
      <c r="AV27" s="135">
        <f t="shared" ref="AV27" ca="1" si="130">AV26/AV$13</f>
        <v>0.39378833038089323</v>
      </c>
      <c r="AW27" s="135">
        <f t="shared" ref="AW27" ca="1" si="131">AW26/AW$13</f>
        <v>0.39378833038089328</v>
      </c>
      <c r="AX27" s="135">
        <f t="shared" ref="AX27" ca="1" si="132">AX26/AX$13</f>
        <v>0.39378833038089323</v>
      </c>
      <c r="AY27" s="135">
        <f t="shared" ref="AY27" ca="1" si="133">AY26/AY$13</f>
        <v>0.39378833038089323</v>
      </c>
      <c r="AZ27" s="135">
        <f t="shared" ref="AZ27" ca="1" si="134">AZ26/AZ$13</f>
        <v>0.39378833038089323</v>
      </c>
      <c r="BA27" s="135">
        <f t="shared" ref="BA27" ca="1" si="135">BA26/BA$13</f>
        <v>0.39378833038089323</v>
      </c>
      <c r="BB27" s="135">
        <f t="shared" ref="BB27" ca="1" si="136">BB26/BB$13</f>
        <v>0.39378833038089317</v>
      </c>
      <c r="BC27" s="135">
        <f t="shared" ref="BC27" ca="1" si="137">BC26/BC$13</f>
        <v>0.39378833038089339</v>
      </c>
      <c r="BD27" s="135">
        <f t="shared" ref="BD27" ca="1" si="138">BD26/BD$13</f>
        <v>0.39378833038089345</v>
      </c>
      <c r="BE27" s="135">
        <f t="shared" ref="BE27" ca="1" si="139">BE26/BE$13</f>
        <v>0.39378833038089323</v>
      </c>
      <c r="BF27" s="135">
        <f t="shared" ref="BF27" ca="1" si="140">BF26/BF$13</f>
        <v>0.39378833038089317</v>
      </c>
      <c r="BG27" s="135">
        <f t="shared" ref="BG27" ca="1" si="141">BG26/BG$13</f>
        <v>0.39378833038089323</v>
      </c>
      <c r="BH27" s="135">
        <f t="shared" ref="BH27" ca="1" si="142">BH26/BH$13</f>
        <v>0.39378833038089323</v>
      </c>
      <c r="BI27" s="135">
        <f t="shared" ref="BI27" ca="1" si="143">BI26/BI$13</f>
        <v>0.39378833038089328</v>
      </c>
      <c r="BJ27" s="135">
        <f t="shared" ref="BJ27" ca="1" si="144">BJ26/BJ$13</f>
        <v>0.39378833038089317</v>
      </c>
      <c r="BK27" s="135">
        <f t="shared" ref="BK27:BM27" ca="1" si="145">BK26/BK$13</f>
        <v>0.39378833038089328</v>
      </c>
      <c r="BM27" s="135">
        <f t="shared" ca="1" si="145"/>
        <v>0.39955110376950986</v>
      </c>
      <c r="BN27" s="135">
        <f t="shared" ref="BN27" ca="1" si="146">BN26/BN$13</f>
        <v>0.38792969056956966</v>
      </c>
      <c r="BO27" s="135">
        <f t="shared" ref="BO27" ca="1" si="147">BO26/BO$13</f>
        <v>0.39373678930513528</v>
      </c>
      <c r="BP27" s="135">
        <f t="shared" ref="BP27:BQ27" ca="1" si="148">BP26/BP$13</f>
        <v>0.39378833038089323</v>
      </c>
      <c r="BQ27" s="135">
        <f t="shared" ca="1" si="148"/>
        <v>0.39378833038089317</v>
      </c>
    </row>
    <row r="28" spans="2:69" ht="5.0999999999999996" customHeight="1" x14ac:dyDescent="0.2">
      <c r="B28" s="41"/>
      <c r="C28" s="41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M28" s="45"/>
      <c r="BN28" s="45"/>
      <c r="BO28" s="45"/>
      <c r="BP28" s="45"/>
      <c r="BQ28" s="45"/>
    </row>
    <row r="29" spans="2:69" s="41" customFormat="1" ht="5.0999999999999996" customHeight="1" x14ac:dyDescent="0.2">
      <c r="B29" s="83"/>
      <c r="C29" s="83"/>
      <c r="D29" s="53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M29" s="45"/>
      <c r="BN29" s="45"/>
      <c r="BO29" s="45"/>
      <c r="BP29" s="45"/>
      <c r="BQ29" s="45"/>
    </row>
    <row r="30" spans="2:69" s="41" customFormat="1" ht="12" customHeight="1" x14ac:dyDescent="0.2">
      <c r="B30" s="32" t="s">
        <v>29</v>
      </c>
      <c r="C30" s="32"/>
      <c r="D30" s="56">
        <f>'IS Drivers (I)'!E87</f>
        <v>37500</v>
      </c>
      <c r="E30" s="56">
        <f>'IS Drivers (I)'!F87</f>
        <v>37500</v>
      </c>
      <c r="F30" s="56">
        <f>'IS Drivers (I)'!G87</f>
        <v>37500</v>
      </c>
      <c r="G30" s="56">
        <f>'IS Drivers (I)'!H87</f>
        <v>37500</v>
      </c>
      <c r="H30" s="56">
        <f>'IS Drivers (I)'!I87</f>
        <v>37500</v>
      </c>
      <c r="I30" s="56">
        <f>'IS Drivers (I)'!J87</f>
        <v>37500</v>
      </c>
      <c r="J30" s="56">
        <f>'IS Drivers (I)'!K87</f>
        <v>37500</v>
      </c>
      <c r="K30" s="56">
        <f>'IS Drivers (I)'!L87</f>
        <v>37500</v>
      </c>
      <c r="L30" s="56">
        <f>'IS Drivers (I)'!M87</f>
        <v>37500</v>
      </c>
      <c r="M30" s="56">
        <f>'IS Drivers (I)'!N87</f>
        <v>37500</v>
      </c>
      <c r="N30" s="56">
        <f>'IS Drivers (I)'!O87</f>
        <v>37500</v>
      </c>
      <c r="O30" s="56">
        <f>'IS Drivers (I)'!P87</f>
        <v>37500</v>
      </c>
      <c r="P30" s="56">
        <f>'IS Drivers (I)'!Q87</f>
        <v>37500</v>
      </c>
      <c r="Q30" s="56">
        <f>'IS Drivers (I)'!R87</f>
        <v>37500</v>
      </c>
      <c r="R30" s="56">
        <f>'IS Drivers (I)'!S87</f>
        <v>37500</v>
      </c>
      <c r="S30" s="56">
        <f>'IS Drivers (I)'!T87</f>
        <v>37500</v>
      </c>
      <c r="T30" s="56">
        <f>'IS Drivers (I)'!U87</f>
        <v>37500</v>
      </c>
      <c r="U30" s="56">
        <f>'IS Drivers (I)'!V87</f>
        <v>37500</v>
      </c>
      <c r="V30" s="56">
        <f>'IS Drivers (I)'!W87</f>
        <v>37500</v>
      </c>
      <c r="W30" s="56">
        <f>'IS Drivers (I)'!X87</f>
        <v>37500</v>
      </c>
      <c r="X30" s="56">
        <f>'IS Drivers (I)'!Y87</f>
        <v>37500</v>
      </c>
      <c r="Y30" s="56">
        <f>'IS Drivers (I)'!Z87</f>
        <v>37500</v>
      </c>
      <c r="Z30" s="56">
        <f>'IS Drivers (I)'!AA87</f>
        <v>37500</v>
      </c>
      <c r="AA30" s="56">
        <f>'IS Drivers (I)'!AB87</f>
        <v>37500</v>
      </c>
      <c r="AB30" s="56">
        <f>'IS Drivers (I)'!AU87</f>
        <v>37567.569759295562</v>
      </c>
      <c r="AC30" s="56">
        <f>'IS Drivers (I)'!AV87</f>
        <v>37635.26126985436</v>
      </c>
      <c r="AD30" s="56">
        <f>'IS Drivers (I)'!AW87</f>
        <v>37703.074751055152</v>
      </c>
      <c r="AE30" s="56">
        <f>'IS Drivers (I)'!AX87</f>
        <v>37771.010422671985</v>
      </c>
      <c r="AF30" s="56">
        <f>'IS Drivers (I)'!AY87</f>
        <v>37839.068504874944</v>
      </c>
      <c r="AG30" s="56">
        <f>'IS Drivers (I)'!AZ87</f>
        <v>37907.249218230732</v>
      </c>
      <c r="AH30" s="56">
        <f>'IS Drivers (I)'!BA87</f>
        <v>37975.552783703635</v>
      </c>
      <c r="AI30" s="56">
        <f>'IS Drivers (I)'!BB87</f>
        <v>38043.97942265591</v>
      </c>
      <c r="AJ30" s="56">
        <f>'IS Drivers (I)'!BC87</f>
        <v>38112.529356848827</v>
      </c>
      <c r="AK30" s="56">
        <f>'IS Drivers (I)'!BD87</f>
        <v>38181.202808443159</v>
      </c>
      <c r="AL30" s="56">
        <f>'IS Drivers (I)'!BE87</f>
        <v>38250.000000000007</v>
      </c>
      <c r="AM30" s="56">
        <f>'IS Drivers (I)'!BF87</f>
        <v>38318.92115448149</v>
      </c>
      <c r="AN30" s="56">
        <f>'IS Drivers (I)'!BG87</f>
        <v>38387.966495251465</v>
      </c>
      <c r="AO30" s="56">
        <f>'IS Drivers (I)'!BH87</f>
        <v>38457.136246076268</v>
      </c>
      <c r="AP30" s="56">
        <f>'IS Drivers (I)'!BI87</f>
        <v>38526.430631125448</v>
      </c>
      <c r="AQ30" s="56">
        <f>'IS Drivers (I)'!BJ87</f>
        <v>38595.849874972446</v>
      </c>
      <c r="AR30" s="56">
        <f>'IS Drivers (I)'!BK87</f>
        <v>38665.394202595373</v>
      </c>
      <c r="AS30" s="56">
        <f>'IS Drivers (I)'!BL87</f>
        <v>38735.063839377712</v>
      </c>
      <c r="AT30" s="56">
        <f>'IS Drivers (I)'!BM87</f>
        <v>38804.859011109038</v>
      </c>
      <c r="AU30" s="56">
        <f>'IS Drivers (I)'!BN87</f>
        <v>38874.779943985814</v>
      </c>
      <c r="AV30" s="56">
        <f>'IS Drivers (I)'!BO87</f>
        <v>38944.826864612034</v>
      </c>
      <c r="AW30" s="56">
        <f>'IS Drivers (I)'!BP87</f>
        <v>39015.000000000007</v>
      </c>
      <c r="AX30" s="56">
        <f>'IS Drivers (I)'!BQ87</f>
        <v>39085.29957757111</v>
      </c>
      <c r="AY30" s="56">
        <f>'IS Drivers (I)'!BR87</f>
        <v>39155.725825156485</v>
      </c>
      <c r="AZ30" s="56">
        <f>'IS Drivers (I)'!BS87</f>
        <v>39226.278970997788</v>
      </c>
      <c r="BA30" s="56">
        <f>'IS Drivers (I)'!BT87</f>
        <v>39296.959243747959</v>
      </c>
      <c r="BB30" s="56">
        <f>'IS Drivers (I)'!BU87</f>
        <v>39367.76687247189</v>
      </c>
      <c r="BC30" s="56">
        <f>'IS Drivers (I)'!BV87</f>
        <v>39438.702086647289</v>
      </c>
      <c r="BD30" s="56">
        <f>'IS Drivers (I)'!BW87</f>
        <v>39509.765116165261</v>
      </c>
      <c r="BE30" s="56">
        <f>'IS Drivers (I)'!BX87</f>
        <v>39580.956191331235</v>
      </c>
      <c r="BF30" s="56">
        <f>'IS Drivers (I)'!BY87</f>
        <v>39652.275542865544</v>
      </c>
      <c r="BG30" s="56">
        <f>'IS Drivers (I)'!BZ87</f>
        <v>39723.723401904303</v>
      </c>
      <c r="BH30" s="56">
        <f>'IS Drivers (I)'!CA87</f>
        <v>39795.300000000047</v>
      </c>
      <c r="BI30" s="56">
        <f>'IS Drivers (I)'!CB87</f>
        <v>39867.005569122579</v>
      </c>
      <c r="BJ30" s="56">
        <f>'IS Drivers (I)'!CC87</f>
        <v>39938.840341659641</v>
      </c>
      <c r="BK30" s="56">
        <f>'IS Drivers (I)'!CD87</f>
        <v>40010.804550417779</v>
      </c>
      <c r="BM30" s="56">
        <f ca="1">SUM(OFFSET($D30,,(COLUMNS($D30:D30)-1)*12,,12))</f>
        <v>450000</v>
      </c>
      <c r="BN30" s="56">
        <f ca="1">SUM(OFFSET($D30,,(COLUMNS($D30:E30)-1)*12,,12))</f>
        <v>450000</v>
      </c>
      <c r="BO30" s="56">
        <f ca="1">SUM(OFFSET($D30,,(COLUMNS($D30:F30)-1)*12,,12))</f>
        <v>455305.41945211572</v>
      </c>
      <c r="BP30" s="56">
        <f ca="1">SUM(OFFSET($D30,,(COLUMNS($D30:G30)-1)*12,,12))</f>
        <v>465248.33251183323</v>
      </c>
      <c r="BQ30" s="56">
        <f ca="1">SUM(OFFSET($D30,,(COLUMNS($D30:H30)-1)*12,,12))</f>
        <v>475408.37788733124</v>
      </c>
    </row>
    <row r="31" spans="2:69" s="41" customFormat="1" ht="12" customHeight="1" x14ac:dyDescent="0.2">
      <c r="B31" s="67" t="s">
        <v>42</v>
      </c>
      <c r="C31" s="32"/>
      <c r="D31" s="135">
        <f>D30/D$13</f>
        <v>9.9161505317476556E-2</v>
      </c>
      <c r="E31" s="135">
        <f t="shared" ref="E31:AA31" si="149">E30/E$13</f>
        <v>9.6622484279347887E-2</v>
      </c>
      <c r="F31" s="135">
        <f t="shared" si="149"/>
        <v>9.8493498477445138E-2</v>
      </c>
      <c r="G31" s="135">
        <f t="shared" si="149"/>
        <v>9.8149973569950311E-2</v>
      </c>
      <c r="H31" s="135">
        <f t="shared" si="149"/>
        <v>9.7807646806128828E-2</v>
      </c>
      <c r="I31" s="135">
        <f t="shared" si="149"/>
        <v>9.7466514007103988E-2</v>
      </c>
      <c r="J31" s="135">
        <f t="shared" si="149"/>
        <v>9.7126571008573956E-2</v>
      </c>
      <c r="K31" s="135">
        <f t="shared" si="149"/>
        <v>9.6787813660761307E-2</v>
      </c>
      <c r="L31" s="135">
        <f t="shared" si="149"/>
        <v>9.6450237828362012E-2</v>
      </c>
      <c r="M31" s="135">
        <f t="shared" si="149"/>
        <v>9.6113839390495281E-2</v>
      </c>
      <c r="N31" s="135">
        <f t="shared" si="149"/>
        <v>9.5778614240652982E-2</v>
      </c>
      <c r="O31" s="135">
        <f t="shared" si="149"/>
        <v>9.5444558286649717E-2</v>
      </c>
      <c r="P31" s="135">
        <f t="shared" si="149"/>
        <v>9.0002534771798023E-2</v>
      </c>
      <c r="Q31" s="135">
        <f t="shared" si="149"/>
        <v>8.9688624585747903E-2</v>
      </c>
      <c r="R31" s="135">
        <f t="shared" si="149"/>
        <v>8.9375809253361138E-2</v>
      </c>
      <c r="S31" s="135">
        <f t="shared" si="149"/>
        <v>8.906408495601506E-2</v>
      </c>
      <c r="T31" s="135">
        <f t="shared" si="149"/>
        <v>8.875344788840564E-2</v>
      </c>
      <c r="U31" s="135">
        <f t="shared" si="149"/>
        <v>8.8443894258500882E-2</v>
      </c>
      <c r="V31" s="135">
        <f t="shared" si="149"/>
        <v>8.8135420287494659E-2</v>
      </c>
      <c r="W31" s="135">
        <f t="shared" si="149"/>
        <v>8.811696133097284E-2</v>
      </c>
      <c r="X31" s="135">
        <f t="shared" si="149"/>
        <v>8.7005901726302737E-2</v>
      </c>
      <c r="Y31" s="135">
        <f t="shared" si="149"/>
        <v>8.6829682454530585E-2</v>
      </c>
      <c r="Z31" s="135">
        <f t="shared" si="149"/>
        <v>8.665356253072666E-2</v>
      </c>
      <c r="AA31" s="135">
        <f t="shared" si="149"/>
        <v>8.6477542944956798E-2</v>
      </c>
      <c r="AB31" s="135">
        <f t="shared" ref="AB31" si="150">AB30/AB$13</f>
        <v>8.6439108405488629E-2</v>
      </c>
      <c r="AC31" s="135">
        <f t="shared" ref="AC31" si="151">AC30/AC$13</f>
        <v>8.6400690948071762E-2</v>
      </c>
      <c r="AD31" s="135">
        <f t="shared" ref="AD31" si="152">AD30/AD$13</f>
        <v>8.636229056511413E-2</v>
      </c>
      <c r="AE31" s="135">
        <f t="shared" ref="AE31" si="153">AE30/AE$13</f>
        <v>8.6323907249027082E-2</v>
      </c>
      <c r="AF31" s="135">
        <f t="shared" ref="AF31" si="154">AF30/AF$13</f>
        <v>8.6285540992225393E-2</v>
      </c>
      <c r="AG31" s="135">
        <f t="shared" ref="AG31" si="155">AG30/AG$13</f>
        <v>8.6247191787127017E-2</v>
      </c>
      <c r="AH31" s="135">
        <f t="shared" ref="AH31" si="156">AH30/AH$13</f>
        <v>8.6208859626153531E-2</v>
      </c>
      <c r="AI31" s="135">
        <f t="shared" ref="AI31" si="157">AI30/AI$13</f>
        <v>8.6170544501729632E-2</v>
      </c>
      <c r="AJ31" s="135">
        <f t="shared" ref="AJ31" si="158">AJ30/AJ$13</f>
        <v>8.61322464062836E-2</v>
      </c>
      <c r="AK31" s="135">
        <f t="shared" ref="AK31" si="159">AK30/AK$13</f>
        <v>8.6093965332246933E-2</v>
      </c>
      <c r="AL31" s="135">
        <f t="shared" ref="AL31" si="160">AL30/AL$13</f>
        <v>8.6055701272054599E-2</v>
      </c>
      <c r="AM31" s="135">
        <f t="shared" ref="AM31" si="161">AM30/AM$13</f>
        <v>8.6017454218144815E-2</v>
      </c>
      <c r="AN31" s="135">
        <f t="shared" ref="AN31" si="162">AN30/AN$13</f>
        <v>8.597922416295925E-2</v>
      </c>
      <c r="AO31" s="135">
        <f t="shared" ref="AO31" si="163">AO30/AO$13</f>
        <v>8.5941011098942865E-2</v>
      </c>
      <c r="AP31" s="135">
        <f t="shared" ref="AP31" si="164">AP30/AP$13</f>
        <v>8.5902815018544063E-2</v>
      </c>
      <c r="AQ31" s="135">
        <f t="shared" ref="AQ31" si="165">AQ30/AQ$13</f>
        <v>8.5864635914214546E-2</v>
      </c>
      <c r="AR31" s="135">
        <f t="shared" ref="AR31" si="166">AR30/AR$13</f>
        <v>8.5826473778409365E-2</v>
      </c>
      <c r="AS31" s="135">
        <f t="shared" ref="AS31" si="167">AS30/AS$13</f>
        <v>8.5788328603586955E-2</v>
      </c>
      <c r="AT31" s="135">
        <f t="shared" ref="AT31" si="168">AT30/AT$13</f>
        <v>8.5750200382209027E-2</v>
      </c>
      <c r="AU31" s="135">
        <f t="shared" ref="AU31" si="169">AU30/AU$13</f>
        <v>8.5712089106740788E-2</v>
      </c>
      <c r="AV31" s="135">
        <f t="shared" ref="AV31" si="170">AV30/AV$13</f>
        <v>8.5673994769650652E-2</v>
      </c>
      <c r="AW31" s="135">
        <f t="shared" ref="AW31" si="171">AW30/AW$13</f>
        <v>8.5635917363410419E-2</v>
      </c>
      <c r="AX31" s="135">
        <f t="shared" ref="AX31" si="172">AX30/AX$13</f>
        <v>8.5597856880495329E-2</v>
      </c>
      <c r="AY31" s="135">
        <f t="shared" ref="AY31" si="173">AY30/AY$13</f>
        <v>8.5559813313383817E-2</v>
      </c>
      <c r="AZ31" s="135">
        <f t="shared" ref="AZ31" si="174">AZ30/AZ$13</f>
        <v>8.5521786654557785E-2</v>
      </c>
      <c r="BA31" s="135">
        <f t="shared" ref="BA31" si="175">BA30/BA$13</f>
        <v>8.5483776896502411E-2</v>
      </c>
      <c r="BB31" s="135">
        <f t="shared" ref="BB31" si="176">BB30/BB$13</f>
        <v>8.5445784031706176E-2</v>
      </c>
      <c r="BC31" s="135">
        <f t="shared" ref="BC31" si="177">BC30/BC$13</f>
        <v>8.5407808052661058E-2</v>
      </c>
      <c r="BD31" s="135">
        <f t="shared" ref="BD31" si="178">BD30/BD$13</f>
        <v>8.5369848951862129E-2</v>
      </c>
      <c r="BE31" s="135">
        <f t="shared" ref="BE31" si="179">BE30/BE$13</f>
        <v>8.5331906721808043E-2</v>
      </c>
      <c r="BF31" s="135">
        <f t="shared" ref="BF31" si="180">BF30/BF$13</f>
        <v>8.5293981355000617E-2</v>
      </c>
      <c r="BG31" s="135">
        <f t="shared" ref="BG31" si="181">BG30/BG$13</f>
        <v>8.5256072843945097E-2</v>
      </c>
      <c r="BH31" s="135">
        <f t="shared" ref="BH31" si="182">BH30/BH$13</f>
        <v>8.5218181181149974E-2</v>
      </c>
      <c r="BI31" s="135">
        <f t="shared" ref="BI31" si="183">BI30/BI$13</f>
        <v>8.5180306359127156E-2</v>
      </c>
      <c r="BJ31" s="135">
        <f t="shared" ref="BJ31" si="184">BJ30/BJ$13</f>
        <v>8.5142448370391768E-2</v>
      </c>
      <c r="BK31" s="135">
        <f t="shared" ref="BK31:BM31" si="185">BK30/BK$13</f>
        <v>8.5104607207462463E-2</v>
      </c>
      <c r="BM31" s="135">
        <f t="shared" ca="1" si="185"/>
        <v>9.710484531653478E-2</v>
      </c>
      <c r="BN31" s="135">
        <f t="shared" ref="BN31" ca="1" si="186">BN30/BN$13</f>
        <v>8.8196553265838765E-2</v>
      </c>
      <c r="BO31" s="135">
        <f t="shared" ref="BO31" ca="1" si="187">BO30/BO$13</f>
        <v>8.6227099724836623E-2</v>
      </c>
      <c r="BP31" s="135">
        <f t="shared" ref="BP31:BQ31" ca="1" si="188">BP30/BP$13</f>
        <v>8.5768343437619479E-2</v>
      </c>
      <c r="BQ31" s="135">
        <f t="shared" ca="1" si="188"/>
        <v>8.5312027883440222E-2</v>
      </c>
    </row>
    <row r="32" spans="2:69" s="66" customFormat="1" ht="5.0999999999999996" customHeight="1" x14ac:dyDescent="0.2">
      <c r="B32" s="67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M32" s="68"/>
      <c r="BN32" s="68"/>
      <c r="BO32" s="68"/>
      <c r="BP32" s="68"/>
      <c r="BQ32" s="68"/>
    </row>
    <row r="33" spans="2:69" s="54" customFormat="1" ht="12" customHeight="1" x14ac:dyDescent="0.2">
      <c r="B33" s="32" t="s">
        <v>36</v>
      </c>
      <c r="C33" s="56"/>
      <c r="D33" s="131">
        <f t="shared" ref="D33:AB33" si="189">D26-D30</f>
        <v>115524.86113074631</v>
      </c>
      <c r="E33" s="131">
        <f t="shared" si="189"/>
        <v>120465.73055325009</v>
      </c>
      <c r="F33" s="131">
        <f t="shared" si="189"/>
        <v>116800.09142790199</v>
      </c>
      <c r="G33" s="131">
        <f t="shared" si="189"/>
        <v>117462.64174789962</v>
      </c>
      <c r="H33" s="131">
        <f t="shared" si="189"/>
        <v>118127.51099401733</v>
      </c>
      <c r="I33" s="131">
        <f t="shared" si="189"/>
        <v>116294.7072824963</v>
      </c>
      <c r="J33" s="131">
        <f t="shared" si="189"/>
        <v>116964.23875798515</v>
      </c>
      <c r="K33" s="131">
        <f t="shared" si="189"/>
        <v>117636.11359363812</v>
      </c>
      <c r="L33" s="131">
        <f t="shared" si="189"/>
        <v>118310.33999121588</v>
      </c>
      <c r="M33" s="131">
        <f t="shared" si="189"/>
        <v>118986.92618118515</v>
      </c>
      <c r="N33" s="131">
        <f t="shared" si="189"/>
        <v>112165.88042281926</v>
      </c>
      <c r="O33" s="131">
        <f t="shared" si="189"/>
        <v>112847.21100429911</v>
      </c>
      <c r="P33" s="131">
        <f t="shared" si="189"/>
        <v>124658.92406928717</v>
      </c>
      <c r="Q33" s="131">
        <f t="shared" si="189"/>
        <v>125383.98030352971</v>
      </c>
      <c r="R33" s="131">
        <f t="shared" si="189"/>
        <v>126111.57423459209</v>
      </c>
      <c r="S33" s="131">
        <f t="shared" si="189"/>
        <v>126841.71474441318</v>
      </c>
      <c r="T33" s="131">
        <f t="shared" si="189"/>
        <v>127574.41074601869</v>
      </c>
      <c r="U33" s="131">
        <f t="shared" si="189"/>
        <v>128309.67118362966</v>
      </c>
      <c r="V33" s="131">
        <f t="shared" si="189"/>
        <v>129047.50503277243</v>
      </c>
      <c r="W33" s="131">
        <f t="shared" si="189"/>
        <v>126591.82052139929</v>
      </c>
      <c r="X33" s="131">
        <f t="shared" si="189"/>
        <v>129293.83406065853</v>
      </c>
      <c r="Y33" s="131">
        <f t="shared" si="189"/>
        <v>129728.73952519489</v>
      </c>
      <c r="Z33" s="131">
        <f t="shared" si="189"/>
        <v>127665.16715885719</v>
      </c>
      <c r="AA33" s="131">
        <f t="shared" si="189"/>
        <v>128103.12228923725</v>
      </c>
      <c r="AB33" s="131">
        <f t="shared" ca="1" si="189"/>
        <v>133319.48691527091</v>
      </c>
      <c r="AC33" s="131">
        <f t="shared" ref="AC33:BK33" ca="1" si="190">AC26-AC30</f>
        <v>133881.97123544119</v>
      </c>
      <c r="AD33" s="131">
        <f t="shared" ca="1" si="190"/>
        <v>134211.94386880682</v>
      </c>
      <c r="AE33" s="131">
        <f t="shared" ca="1" si="190"/>
        <v>134530.97169092589</v>
      </c>
      <c r="AF33" s="131">
        <f t="shared" ca="1" si="190"/>
        <v>134850.15958231111</v>
      </c>
      <c r="AG33" s="131">
        <f t="shared" ca="1" si="190"/>
        <v>135170.06567889429</v>
      </c>
      <c r="AH33" s="131">
        <f t="shared" ca="1" si="190"/>
        <v>135490.71959807875</v>
      </c>
      <c r="AI33" s="131">
        <f t="shared" ca="1" si="190"/>
        <v>135812.12447575148</v>
      </c>
      <c r="AJ33" s="131">
        <f t="shared" ca="1" si="190"/>
        <v>136134.28212455352</v>
      </c>
      <c r="AK33" s="131">
        <f t="shared" ca="1" si="190"/>
        <v>136457.19429462886</v>
      </c>
      <c r="AL33" s="131">
        <f t="shared" ca="1" si="190"/>
        <v>136780.86273681291</v>
      </c>
      <c r="AM33" s="131">
        <f t="shared" ca="1" si="190"/>
        <v>137105.28920580744</v>
      </c>
      <c r="AN33" s="131">
        <f t="shared" ca="1" si="190"/>
        <v>137430.47546034821</v>
      </c>
      <c r="AO33" s="131">
        <f t="shared" ca="1" si="190"/>
        <v>137756.42326322288</v>
      </c>
      <c r="AP33" s="131">
        <f t="shared" ca="1" si="190"/>
        <v>138083.13438127999</v>
      </c>
      <c r="AQ33" s="131">
        <f t="shared" ca="1" si="190"/>
        <v>138410.61058543852</v>
      </c>
      <c r="AR33" s="131">
        <f t="shared" ca="1" si="190"/>
        <v>138738.85365069774</v>
      </c>
      <c r="AS33" s="131">
        <f t="shared" ca="1" si="190"/>
        <v>139067.8653561456</v>
      </c>
      <c r="AT33" s="131">
        <f t="shared" ca="1" si="190"/>
        <v>139397.64748496885</v>
      </c>
      <c r="AU33" s="131">
        <f t="shared" ca="1" si="190"/>
        <v>139728.20182446213</v>
      </c>
      <c r="AV33" s="131">
        <f t="shared" ca="1" si="190"/>
        <v>140059.53016603732</v>
      </c>
      <c r="AW33" s="131">
        <f t="shared" ca="1" si="190"/>
        <v>140391.63430523331</v>
      </c>
      <c r="AX33" s="131">
        <f t="shared" ca="1" si="190"/>
        <v>140724.51604172497</v>
      </c>
      <c r="AY33" s="131">
        <f t="shared" ca="1" si="190"/>
        <v>141058.17717933317</v>
      </c>
      <c r="AZ33" s="131">
        <f t="shared" ca="1" si="190"/>
        <v>141392.61952603378</v>
      </c>
      <c r="BA33" s="131">
        <f t="shared" ca="1" si="190"/>
        <v>141727.84489396753</v>
      </c>
      <c r="BB33" s="131">
        <f t="shared" ca="1" si="190"/>
        <v>142063.85509944937</v>
      </c>
      <c r="BC33" s="131">
        <f t="shared" ca="1" si="190"/>
        <v>142400.65196297824</v>
      </c>
      <c r="BD33" s="131">
        <f t="shared" ca="1" si="190"/>
        <v>142738.23730924627</v>
      </c>
      <c r="BE33" s="131">
        <f t="shared" ca="1" si="190"/>
        <v>143076.61296714863</v>
      </c>
      <c r="BF33" s="131">
        <f t="shared" ca="1" si="190"/>
        <v>143415.78076979355</v>
      </c>
      <c r="BG33" s="131">
        <f t="shared" ca="1" si="190"/>
        <v>143755.74255451126</v>
      </c>
      <c r="BH33" s="131">
        <f t="shared" ca="1" si="190"/>
        <v>144096.50016286405</v>
      </c>
      <c r="BI33" s="131">
        <f t="shared" ca="1" si="190"/>
        <v>144438.05544065591</v>
      </c>
      <c r="BJ33" s="131">
        <f t="shared" ca="1" si="190"/>
        <v>144780.41023794221</v>
      </c>
      <c r="BK33" s="131">
        <f t="shared" ca="1" si="190"/>
        <v>145123.56640903957</v>
      </c>
      <c r="BM33" s="132">
        <f ca="1">SUM(OFFSET($D33,,(COLUMNS($D33:D33)-1)*12,,12))</f>
        <v>1401586.253087454</v>
      </c>
      <c r="BN33" s="132">
        <f ca="1">SUM(OFFSET($D33,,(COLUMNS($D33:E33)-1)*12,,12))</f>
        <v>1529310.4638695903</v>
      </c>
      <c r="BO33" s="132">
        <f ca="1">SUM(OFFSET($D33,,(COLUMNS($D33:F33)-1)*12,,12))</f>
        <v>1623745.0714072834</v>
      </c>
      <c r="BP33" s="132">
        <f ca="1">SUM(OFFSET($D33,,(COLUMNS($D33:G33)-1)*12,,12))</f>
        <v>1670847.0696988925</v>
      </c>
      <c r="BQ33" s="132">
        <f ca="1">SUM(OFFSET($D33,,(COLUMNS($D33:H33)-1)*12,,12))</f>
        <v>1719009.8773336303</v>
      </c>
    </row>
    <row r="34" spans="2:69" ht="12" customHeight="1" x14ac:dyDescent="0.2">
      <c r="B34" s="67" t="s">
        <v>42</v>
      </c>
      <c r="C34" s="68"/>
      <c r="D34" s="129">
        <f>D33/D$13</f>
        <v>0.30548317683512644</v>
      </c>
      <c r="E34" s="129">
        <f t="shared" ref="E34:AA34" si="191">E33/E$13</f>
        <v>0.31039195084217508</v>
      </c>
      <c r="F34" s="129">
        <f t="shared" si="191"/>
        <v>0.3067746567258538</v>
      </c>
      <c r="G34" s="129">
        <f t="shared" si="191"/>
        <v>0.30743880488034375</v>
      </c>
      <c r="H34" s="129">
        <f t="shared" si="191"/>
        <v>0.30810063662373194</v>
      </c>
      <c r="I34" s="129">
        <f t="shared" si="191"/>
        <v>0.30226239243470621</v>
      </c>
      <c r="J34" s="129">
        <f t="shared" si="191"/>
        <v>0.30294227843176647</v>
      </c>
      <c r="K34" s="129">
        <f t="shared" si="191"/>
        <v>0.3036197931273919</v>
      </c>
      <c r="L34" s="129">
        <f t="shared" si="191"/>
        <v>0.30429494479219044</v>
      </c>
      <c r="M34" s="129">
        <f t="shared" si="191"/>
        <v>0.30496774166792395</v>
      </c>
      <c r="N34" s="129">
        <f t="shared" si="191"/>
        <v>0.28648246911947778</v>
      </c>
      <c r="O34" s="129">
        <f t="shared" si="191"/>
        <v>0.28721739221828496</v>
      </c>
      <c r="P34" s="129">
        <f t="shared" si="191"/>
        <v>0.2991898439509586</v>
      </c>
      <c r="Q34" s="129">
        <f t="shared" si="191"/>
        <v>0.29988044636026895</v>
      </c>
      <c r="R34" s="129">
        <f t="shared" si="191"/>
        <v>0.3005686400915199</v>
      </c>
      <c r="S34" s="129">
        <f t="shared" si="191"/>
        <v>0.30125443354568116</v>
      </c>
      <c r="T34" s="129">
        <f t="shared" si="191"/>
        <v>0.30193783509442207</v>
      </c>
      <c r="U34" s="129">
        <f t="shared" si="191"/>
        <v>0.30261885308021225</v>
      </c>
      <c r="V34" s="129">
        <f t="shared" si="191"/>
        <v>0.30329749581642618</v>
      </c>
      <c r="W34" s="129">
        <f t="shared" si="191"/>
        <v>0.29746364143204257</v>
      </c>
      <c r="X34" s="129">
        <f t="shared" si="191"/>
        <v>0.299982043202628</v>
      </c>
      <c r="Y34" s="129">
        <f t="shared" si="191"/>
        <v>0.30038147355197825</v>
      </c>
      <c r="Z34" s="129">
        <f t="shared" si="191"/>
        <v>0.29500377454388543</v>
      </c>
      <c r="AA34" s="129">
        <f t="shared" si="191"/>
        <v>0.29541448691068178</v>
      </c>
      <c r="AB34" s="129">
        <f ca="1">AB33/AB$13</f>
        <v>0.30675440694914186</v>
      </c>
      <c r="AC34" s="129">
        <f t="shared" ref="AC34:BK34" ca="1" si="192">AC33/AC$13</f>
        <v>0.3073578986815082</v>
      </c>
      <c r="AD34" s="129">
        <f t="shared" ca="1" si="192"/>
        <v>0.30742455277821346</v>
      </c>
      <c r="AE34" s="129">
        <f t="shared" ca="1" si="192"/>
        <v>0.3074643487799878</v>
      </c>
      <c r="AF34" s="129">
        <f t="shared" ca="1" si="192"/>
        <v>0.30750278567107386</v>
      </c>
      <c r="AG34" s="129">
        <f t="shared" ca="1" si="192"/>
        <v>0.30754113840788666</v>
      </c>
      <c r="AH34" s="129">
        <f t="shared" ca="1" si="192"/>
        <v>0.30757947074544567</v>
      </c>
      <c r="AI34" s="129">
        <f t="shared" ca="1" si="192"/>
        <v>0.30761778587869876</v>
      </c>
      <c r="AJ34" s="129">
        <f t="shared" ca="1" si="192"/>
        <v>0.30765608397458638</v>
      </c>
      <c r="AK34" s="129">
        <f t="shared" ca="1" si="192"/>
        <v>0.30769436504864506</v>
      </c>
      <c r="AL34" s="129">
        <f t="shared" ca="1" si="192"/>
        <v>0.30773262910883853</v>
      </c>
      <c r="AM34" s="129">
        <f t="shared" ca="1" si="192"/>
        <v>0.30777087616274851</v>
      </c>
      <c r="AN34" s="129">
        <f t="shared" ca="1" si="192"/>
        <v>0.307809106217934</v>
      </c>
      <c r="AO34" s="129">
        <f t="shared" ca="1" si="192"/>
        <v>0.30784731928195042</v>
      </c>
      <c r="AP34" s="129">
        <f t="shared" ca="1" si="192"/>
        <v>0.30788551536234926</v>
      </c>
      <c r="AQ34" s="129">
        <f t="shared" ca="1" si="192"/>
        <v>0.30792369446667855</v>
      </c>
      <c r="AR34" s="129">
        <f t="shared" ca="1" si="192"/>
        <v>0.30796185660248382</v>
      </c>
      <c r="AS34" s="129">
        <f t="shared" ca="1" si="192"/>
        <v>0.30800000177730619</v>
      </c>
      <c r="AT34" s="129">
        <f t="shared" ca="1" si="192"/>
        <v>0.30803812999868413</v>
      </c>
      <c r="AU34" s="129">
        <f t="shared" ca="1" si="192"/>
        <v>0.30807624127415251</v>
      </c>
      <c r="AV34" s="129">
        <f t="shared" ca="1" si="192"/>
        <v>0.30811433561124257</v>
      </c>
      <c r="AW34" s="129">
        <f t="shared" ca="1" si="192"/>
        <v>0.30815241301748286</v>
      </c>
      <c r="AX34" s="129">
        <f t="shared" ca="1" si="192"/>
        <v>0.30819047350039791</v>
      </c>
      <c r="AY34" s="129">
        <f t="shared" ca="1" si="192"/>
        <v>0.30822851706750942</v>
      </c>
      <c r="AZ34" s="129">
        <f t="shared" ca="1" si="192"/>
        <v>0.3082665437263355</v>
      </c>
      <c r="BA34" s="129">
        <f t="shared" ca="1" si="192"/>
        <v>0.30830455348439079</v>
      </c>
      <c r="BB34" s="129">
        <f t="shared" ca="1" si="192"/>
        <v>0.30834254634918701</v>
      </c>
      <c r="BC34" s="129">
        <f t="shared" ca="1" si="192"/>
        <v>0.30838052232823232</v>
      </c>
      <c r="BD34" s="129">
        <f t="shared" ca="1" si="192"/>
        <v>0.30841848142903133</v>
      </c>
      <c r="BE34" s="129">
        <f t="shared" ca="1" si="192"/>
        <v>0.30845642365908521</v>
      </c>
      <c r="BF34" s="129">
        <f t="shared" ca="1" si="192"/>
        <v>0.30849434902589257</v>
      </c>
      <c r="BG34" s="129">
        <f t="shared" ca="1" si="192"/>
        <v>0.30853225753694813</v>
      </c>
      <c r="BH34" s="129">
        <f t="shared" ca="1" si="192"/>
        <v>0.30857014919974324</v>
      </c>
      <c r="BI34" s="129">
        <f t="shared" ca="1" si="192"/>
        <v>0.30860802402176613</v>
      </c>
      <c r="BJ34" s="129">
        <f t="shared" ca="1" si="192"/>
        <v>0.30864588201050142</v>
      </c>
      <c r="BK34" s="129">
        <f t="shared" ca="1" si="192"/>
        <v>0.30868372317343079</v>
      </c>
      <c r="BM34" s="129">
        <f ca="1">BM33/BM$13</f>
        <v>0.30244625845297513</v>
      </c>
      <c r="BN34" s="129">
        <f ca="1">BN33/BN$13</f>
        <v>0.29973313730373091</v>
      </c>
      <c r="BO34" s="129">
        <f t="shared" ref="BO34:BQ34" ca="1" si="193">BO33/BO$13</f>
        <v>0.30750968958029873</v>
      </c>
      <c r="BP34" s="129">
        <f t="shared" ca="1" si="193"/>
        <v>0.3080199869432737</v>
      </c>
      <c r="BQ34" s="129">
        <f t="shared" ca="1" si="193"/>
        <v>0.308476302497453</v>
      </c>
    </row>
  </sheetData>
  <pageMargins left="0.25" right="0.25" top="0.75" bottom="0.75" header="0.3" footer="0.3"/>
  <pageSetup scale="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B1:CD108"/>
  <sheetViews>
    <sheetView showGridLines="0" zoomScaleNormal="100" workbookViewId="0">
      <pane xSplit="2" ySplit="11" topLeftCell="C12" activePane="bottomRight" state="frozen"/>
      <selection pane="topRight" activeCell="E1" sqref="E1"/>
      <selection pane="bottomLeft" activeCell="A12" sqref="A12"/>
      <selection pane="bottomRight" activeCell="C12" sqref="C12"/>
    </sheetView>
  </sheetViews>
  <sheetFormatPr defaultColWidth="15.7109375" defaultRowHeight="12" outlineLevelRow="1" outlineLevelCol="1" x14ac:dyDescent="0.2"/>
  <cols>
    <col min="1" max="1" width="1.7109375" style="1" customWidth="1"/>
    <col min="2" max="2" width="25.85546875" style="1" customWidth="1"/>
    <col min="3" max="3" width="4.85546875" style="1" customWidth="1" outlineLevel="1"/>
    <col min="4" max="4" width="0.85546875" style="1" customWidth="1" outlineLevel="1"/>
    <col min="5" max="17" width="10.7109375" style="1" customWidth="1"/>
    <col min="18" max="18" width="10.7109375" style="2" customWidth="1"/>
    <col min="19" max="28" width="10.7109375" style="1" customWidth="1"/>
    <col min="29" max="29" width="1.7109375" style="1" customWidth="1" outlineLevel="1"/>
    <col min="30" max="31" width="10.7109375" style="1" customWidth="1" outlineLevel="1"/>
    <col min="32" max="32" width="1.7109375" style="1" customWidth="1" outlineLevel="1"/>
    <col min="33" max="35" width="10.7109375" style="1" customWidth="1" outlineLevel="1"/>
    <col min="36" max="36" width="1.7109375" style="1" customWidth="1" outlineLevel="1"/>
    <col min="37" max="38" width="10.7109375" style="1" customWidth="1" outlineLevel="1"/>
    <col min="39" max="39" width="1.7109375" style="1" customWidth="1" outlineLevel="1"/>
    <col min="40" max="40" width="7.85546875" style="1" customWidth="1" outlineLevel="1"/>
    <col min="41" max="41" width="5.7109375" style="1" customWidth="1" outlineLevel="1"/>
    <col min="42" max="42" width="1.7109375" style="1" customWidth="1" outlineLevel="1"/>
    <col min="43" max="44" width="5.7109375" style="1" customWidth="1" outlineLevel="1"/>
    <col min="45" max="45" width="1.7109375" style="1" customWidth="1" outlineLevel="1"/>
    <col min="46" max="46" width="12.140625" style="1" customWidth="1" outlineLevel="1"/>
    <col min="47" max="82" width="10.7109375" style="1" customWidth="1"/>
    <col min="83" max="16384" width="15.7109375" style="1"/>
  </cols>
  <sheetData>
    <row r="1" spans="2:82" ht="5.0999999999999996" customHeight="1" x14ac:dyDescent="0.2">
      <c r="C1" s="10"/>
    </row>
    <row r="2" spans="2:82" ht="18.75" x14ac:dyDescent="0.3">
      <c r="B2" s="3" t="s">
        <v>22</v>
      </c>
      <c r="C2" s="11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5"/>
      <c r="AB2" s="5"/>
      <c r="AC2" s="5"/>
    </row>
    <row r="3" spans="2:82" ht="5.0999999999999996" customHeight="1" x14ac:dyDescent="0.2">
      <c r="B3" s="6"/>
      <c r="C3" s="28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5"/>
      <c r="AB3" s="5"/>
      <c r="AC3" s="5"/>
    </row>
    <row r="4" spans="2:82" ht="12" customHeight="1" x14ac:dyDescent="0.2">
      <c r="B4" s="6"/>
      <c r="C4" s="28"/>
      <c r="D4" s="6"/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7" t="s">
        <v>0</v>
      </c>
      <c r="R4" s="7" t="s">
        <v>0</v>
      </c>
      <c r="S4" s="7" t="s">
        <v>0</v>
      </c>
      <c r="T4" s="7" t="s">
        <v>0</v>
      </c>
      <c r="U4" s="7" t="s">
        <v>0</v>
      </c>
      <c r="V4" s="7" t="s">
        <v>0</v>
      </c>
      <c r="W4" s="7" t="s">
        <v>0</v>
      </c>
      <c r="X4" s="7" t="s">
        <v>0</v>
      </c>
      <c r="Y4" s="7" t="s">
        <v>0</v>
      </c>
      <c r="Z4" s="7" t="s">
        <v>0</v>
      </c>
      <c r="AA4" s="7" t="s">
        <v>0</v>
      </c>
      <c r="AB4" s="7" t="s">
        <v>0</v>
      </c>
      <c r="AC4" s="7"/>
      <c r="AD4" s="7" t="s">
        <v>0</v>
      </c>
      <c r="AE4" s="7" t="s">
        <v>0</v>
      </c>
      <c r="AU4" s="7" t="s">
        <v>1</v>
      </c>
      <c r="AV4" s="7" t="s">
        <v>1</v>
      </c>
      <c r="AW4" s="7" t="s">
        <v>1</v>
      </c>
      <c r="AX4" s="7" t="s">
        <v>1</v>
      </c>
      <c r="AY4" s="7" t="s">
        <v>1</v>
      </c>
      <c r="AZ4" s="7" t="s">
        <v>1</v>
      </c>
      <c r="BA4" s="7" t="s">
        <v>1</v>
      </c>
      <c r="BB4" s="7" t="s">
        <v>1</v>
      </c>
      <c r="BC4" s="7" t="s">
        <v>1</v>
      </c>
      <c r="BD4" s="7" t="s">
        <v>1</v>
      </c>
      <c r="BE4" s="7" t="s">
        <v>1</v>
      </c>
      <c r="BF4" s="7" t="s">
        <v>1</v>
      </c>
      <c r="BG4" s="7" t="s">
        <v>1</v>
      </c>
      <c r="BH4" s="7" t="s">
        <v>1</v>
      </c>
      <c r="BI4" s="7" t="s">
        <v>1</v>
      </c>
      <c r="BJ4" s="7" t="s">
        <v>1</v>
      </c>
      <c r="BK4" s="7" t="s">
        <v>1</v>
      </c>
      <c r="BL4" s="7" t="s">
        <v>1</v>
      </c>
      <c r="BM4" s="7" t="s">
        <v>1</v>
      </c>
      <c r="BN4" s="7" t="s">
        <v>1</v>
      </c>
      <c r="BO4" s="7" t="s">
        <v>1</v>
      </c>
      <c r="BP4" s="7" t="s">
        <v>1</v>
      </c>
      <c r="BQ4" s="7" t="s">
        <v>1</v>
      </c>
      <c r="BR4" s="7" t="s">
        <v>1</v>
      </c>
      <c r="BS4" s="7" t="s">
        <v>1</v>
      </c>
      <c r="BT4" s="7" t="s">
        <v>1</v>
      </c>
      <c r="BU4" s="7" t="s">
        <v>1</v>
      </c>
      <c r="BV4" s="7" t="s">
        <v>1</v>
      </c>
      <c r="BW4" s="7" t="s">
        <v>1</v>
      </c>
      <c r="BX4" s="7" t="s">
        <v>1</v>
      </c>
      <c r="BY4" s="7" t="s">
        <v>1</v>
      </c>
      <c r="BZ4" s="7" t="s">
        <v>1</v>
      </c>
      <c r="CA4" s="7" t="s">
        <v>1</v>
      </c>
      <c r="CB4" s="7" t="s">
        <v>1</v>
      </c>
      <c r="CC4" s="7" t="s">
        <v>1</v>
      </c>
      <c r="CD4" s="7" t="s">
        <v>1</v>
      </c>
    </row>
    <row r="5" spans="2:82" x14ac:dyDescent="0.2">
      <c r="B5" s="8" t="s">
        <v>2</v>
      </c>
      <c r="C5" s="118"/>
      <c r="D5" s="8"/>
      <c r="E5" s="7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7" t="s">
        <v>3</v>
      </c>
      <c r="L5" s="7" t="s">
        <v>3</v>
      </c>
      <c r="M5" s="7" t="s">
        <v>3</v>
      </c>
      <c r="N5" s="7" t="s">
        <v>3</v>
      </c>
      <c r="O5" s="7" t="s">
        <v>3</v>
      </c>
      <c r="P5" s="7" t="s">
        <v>3</v>
      </c>
      <c r="Q5" s="7" t="s">
        <v>3</v>
      </c>
      <c r="R5" s="7" t="s">
        <v>3</v>
      </c>
      <c r="S5" s="7" t="s">
        <v>3</v>
      </c>
      <c r="T5" s="7" t="s">
        <v>3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3</v>
      </c>
      <c r="AB5" s="7" t="s">
        <v>3</v>
      </c>
      <c r="AC5" s="5"/>
      <c r="AD5" s="9" t="s">
        <v>4</v>
      </c>
      <c r="AE5" s="9" t="s">
        <v>4</v>
      </c>
      <c r="AU5" s="7" t="s">
        <v>3</v>
      </c>
      <c r="AV5" s="7" t="s">
        <v>3</v>
      </c>
      <c r="AW5" s="7" t="s">
        <v>3</v>
      </c>
      <c r="AX5" s="7" t="s">
        <v>3</v>
      </c>
      <c r="AY5" s="7" t="s">
        <v>3</v>
      </c>
      <c r="AZ5" s="7" t="s">
        <v>3</v>
      </c>
      <c r="BA5" s="7" t="s">
        <v>3</v>
      </c>
      <c r="BB5" s="7" t="s">
        <v>3</v>
      </c>
      <c r="BC5" s="7" t="s">
        <v>3</v>
      </c>
      <c r="BD5" s="7" t="s">
        <v>3</v>
      </c>
      <c r="BE5" s="7" t="s">
        <v>3</v>
      </c>
      <c r="BF5" s="7" t="s">
        <v>3</v>
      </c>
      <c r="BG5" s="7" t="s">
        <v>3</v>
      </c>
      <c r="BH5" s="7" t="s">
        <v>3</v>
      </c>
      <c r="BI5" s="7" t="s">
        <v>3</v>
      </c>
      <c r="BJ5" s="7" t="s">
        <v>3</v>
      </c>
      <c r="BK5" s="7" t="s">
        <v>3</v>
      </c>
      <c r="BL5" s="7" t="s">
        <v>3</v>
      </c>
      <c r="BM5" s="7" t="s">
        <v>3</v>
      </c>
      <c r="BN5" s="7" t="s">
        <v>3</v>
      </c>
      <c r="BO5" s="7" t="s">
        <v>3</v>
      </c>
      <c r="BP5" s="7" t="s">
        <v>3</v>
      </c>
      <c r="BQ5" s="7" t="s">
        <v>3</v>
      </c>
      <c r="BR5" s="7" t="s">
        <v>3</v>
      </c>
      <c r="BS5" s="7" t="s">
        <v>3</v>
      </c>
      <c r="BT5" s="7" t="s">
        <v>3</v>
      </c>
      <c r="BU5" s="7" t="s">
        <v>3</v>
      </c>
      <c r="BV5" s="7" t="s">
        <v>3</v>
      </c>
      <c r="BW5" s="7" t="s">
        <v>3</v>
      </c>
      <c r="BX5" s="7" t="s">
        <v>3</v>
      </c>
      <c r="BY5" s="7" t="s">
        <v>3</v>
      </c>
      <c r="BZ5" s="7" t="s">
        <v>3</v>
      </c>
      <c r="CA5" s="7" t="s">
        <v>3</v>
      </c>
      <c r="CB5" s="7" t="s">
        <v>3</v>
      </c>
      <c r="CC5" s="7" t="s">
        <v>3</v>
      </c>
      <c r="CD5" s="7" t="s">
        <v>3</v>
      </c>
    </row>
    <row r="6" spans="2:82" x14ac:dyDescent="0.2">
      <c r="B6" s="8" t="s">
        <v>5</v>
      </c>
      <c r="C6" s="118"/>
      <c r="D6" s="8"/>
      <c r="E6" s="10">
        <f t="shared" ref="E6:AE6" si="0">YEAR(E7)</f>
        <v>2018</v>
      </c>
      <c r="F6" s="10">
        <f t="shared" si="0"/>
        <v>2018</v>
      </c>
      <c r="G6" s="10">
        <f t="shared" si="0"/>
        <v>2018</v>
      </c>
      <c r="H6" s="10">
        <f t="shared" si="0"/>
        <v>2018</v>
      </c>
      <c r="I6" s="10">
        <f t="shared" si="0"/>
        <v>2018</v>
      </c>
      <c r="J6" s="10">
        <f t="shared" si="0"/>
        <v>2018</v>
      </c>
      <c r="K6" s="10">
        <f t="shared" si="0"/>
        <v>2018</v>
      </c>
      <c r="L6" s="10">
        <f t="shared" si="0"/>
        <v>2018</v>
      </c>
      <c r="M6" s="10">
        <f t="shared" si="0"/>
        <v>2018</v>
      </c>
      <c r="N6" s="10">
        <f t="shared" si="0"/>
        <v>2018</v>
      </c>
      <c r="O6" s="10">
        <f t="shared" si="0"/>
        <v>2018</v>
      </c>
      <c r="P6" s="10">
        <f t="shared" si="0"/>
        <v>2018</v>
      </c>
      <c r="Q6" s="10">
        <f t="shared" si="0"/>
        <v>2019</v>
      </c>
      <c r="R6" s="10">
        <f t="shared" si="0"/>
        <v>2019</v>
      </c>
      <c r="S6" s="10">
        <f t="shared" si="0"/>
        <v>2019</v>
      </c>
      <c r="T6" s="10">
        <f t="shared" si="0"/>
        <v>2019</v>
      </c>
      <c r="U6" s="10">
        <f t="shared" si="0"/>
        <v>2019</v>
      </c>
      <c r="V6" s="10">
        <f t="shared" si="0"/>
        <v>2019</v>
      </c>
      <c r="W6" s="10">
        <f t="shared" si="0"/>
        <v>2019</v>
      </c>
      <c r="X6" s="10">
        <f t="shared" si="0"/>
        <v>2019</v>
      </c>
      <c r="Y6" s="10">
        <f t="shared" si="0"/>
        <v>2019</v>
      </c>
      <c r="Z6" s="10">
        <f t="shared" si="0"/>
        <v>2019</v>
      </c>
      <c r="AA6" s="10">
        <f t="shared" si="0"/>
        <v>2019</v>
      </c>
      <c r="AB6" s="10">
        <f t="shared" si="0"/>
        <v>2019</v>
      </c>
      <c r="AC6" s="4"/>
      <c r="AD6" s="10">
        <f t="shared" si="0"/>
        <v>2018</v>
      </c>
      <c r="AE6" s="10">
        <f t="shared" si="0"/>
        <v>2019</v>
      </c>
      <c r="AU6" s="10">
        <f t="shared" ref="AU6" si="1">YEAR(AU7)</f>
        <v>2020</v>
      </c>
      <c r="AV6" s="10">
        <f>YEAR(AV7)</f>
        <v>2020</v>
      </c>
      <c r="AW6" s="10">
        <f t="shared" ref="AW6:CD6" si="2">YEAR(AW7)</f>
        <v>2020</v>
      </c>
      <c r="AX6" s="10">
        <f t="shared" si="2"/>
        <v>2020</v>
      </c>
      <c r="AY6" s="10">
        <f t="shared" si="2"/>
        <v>2020</v>
      </c>
      <c r="AZ6" s="10">
        <f t="shared" si="2"/>
        <v>2020</v>
      </c>
      <c r="BA6" s="10">
        <f t="shared" si="2"/>
        <v>2020</v>
      </c>
      <c r="BB6" s="10">
        <f t="shared" si="2"/>
        <v>2020</v>
      </c>
      <c r="BC6" s="10">
        <f t="shared" si="2"/>
        <v>2020</v>
      </c>
      <c r="BD6" s="10">
        <f t="shared" si="2"/>
        <v>2020</v>
      </c>
      <c r="BE6" s="10">
        <f t="shared" si="2"/>
        <v>2020</v>
      </c>
      <c r="BF6" s="10">
        <f t="shared" si="2"/>
        <v>2020</v>
      </c>
      <c r="BG6" s="10">
        <f t="shared" si="2"/>
        <v>2021</v>
      </c>
      <c r="BH6" s="10">
        <f t="shared" si="2"/>
        <v>2021</v>
      </c>
      <c r="BI6" s="10">
        <f t="shared" si="2"/>
        <v>2021</v>
      </c>
      <c r="BJ6" s="10">
        <f t="shared" si="2"/>
        <v>2021</v>
      </c>
      <c r="BK6" s="10">
        <f t="shared" si="2"/>
        <v>2021</v>
      </c>
      <c r="BL6" s="10">
        <f t="shared" si="2"/>
        <v>2021</v>
      </c>
      <c r="BM6" s="10">
        <f t="shared" si="2"/>
        <v>2021</v>
      </c>
      <c r="BN6" s="10">
        <f t="shared" si="2"/>
        <v>2021</v>
      </c>
      <c r="BO6" s="10">
        <f t="shared" si="2"/>
        <v>2021</v>
      </c>
      <c r="BP6" s="10">
        <f t="shared" si="2"/>
        <v>2021</v>
      </c>
      <c r="BQ6" s="10">
        <f t="shared" si="2"/>
        <v>2021</v>
      </c>
      <c r="BR6" s="10">
        <f t="shared" si="2"/>
        <v>2021</v>
      </c>
      <c r="BS6" s="10">
        <f t="shared" si="2"/>
        <v>2022</v>
      </c>
      <c r="BT6" s="10">
        <f t="shared" si="2"/>
        <v>2022</v>
      </c>
      <c r="BU6" s="10">
        <f t="shared" si="2"/>
        <v>2022</v>
      </c>
      <c r="BV6" s="10">
        <f t="shared" si="2"/>
        <v>2022</v>
      </c>
      <c r="BW6" s="10">
        <f t="shared" si="2"/>
        <v>2022</v>
      </c>
      <c r="BX6" s="10">
        <f t="shared" si="2"/>
        <v>2022</v>
      </c>
      <c r="BY6" s="10">
        <f t="shared" si="2"/>
        <v>2022</v>
      </c>
      <c r="BZ6" s="10">
        <f t="shared" si="2"/>
        <v>2022</v>
      </c>
      <c r="CA6" s="10">
        <f t="shared" si="2"/>
        <v>2022</v>
      </c>
      <c r="CB6" s="10">
        <f t="shared" si="2"/>
        <v>2022</v>
      </c>
      <c r="CC6" s="10">
        <f t="shared" si="2"/>
        <v>2022</v>
      </c>
      <c r="CD6" s="10">
        <f t="shared" si="2"/>
        <v>2022</v>
      </c>
    </row>
    <row r="7" spans="2:82" s="14" customFormat="1" x14ac:dyDescent="0.2">
      <c r="B7" s="8" t="s">
        <v>6</v>
      </c>
      <c r="C7" s="118"/>
      <c r="D7" s="8"/>
      <c r="E7" s="11">
        <v>43131</v>
      </c>
      <c r="F7" s="12">
        <f t="shared" ref="F7:AB7" si="3">EOMONTH(E7,1)</f>
        <v>43159</v>
      </c>
      <c r="G7" s="12">
        <f t="shared" si="3"/>
        <v>43190</v>
      </c>
      <c r="H7" s="12">
        <f t="shared" si="3"/>
        <v>43220</v>
      </c>
      <c r="I7" s="12">
        <f t="shared" si="3"/>
        <v>43251</v>
      </c>
      <c r="J7" s="12">
        <f t="shared" si="3"/>
        <v>43281</v>
      </c>
      <c r="K7" s="12">
        <f t="shared" si="3"/>
        <v>43312</v>
      </c>
      <c r="L7" s="12">
        <f t="shared" si="3"/>
        <v>43343</v>
      </c>
      <c r="M7" s="12">
        <f t="shared" si="3"/>
        <v>43373</v>
      </c>
      <c r="N7" s="12">
        <f t="shared" si="3"/>
        <v>43404</v>
      </c>
      <c r="O7" s="12">
        <f t="shared" si="3"/>
        <v>43434</v>
      </c>
      <c r="P7" s="12">
        <f t="shared" si="3"/>
        <v>43465</v>
      </c>
      <c r="Q7" s="12">
        <f t="shared" si="3"/>
        <v>43496</v>
      </c>
      <c r="R7" s="12">
        <f t="shared" si="3"/>
        <v>43524</v>
      </c>
      <c r="S7" s="12">
        <f t="shared" si="3"/>
        <v>43555</v>
      </c>
      <c r="T7" s="12">
        <f t="shared" si="3"/>
        <v>43585</v>
      </c>
      <c r="U7" s="12">
        <f t="shared" si="3"/>
        <v>43616</v>
      </c>
      <c r="V7" s="12">
        <f t="shared" si="3"/>
        <v>43646</v>
      </c>
      <c r="W7" s="12">
        <f t="shared" si="3"/>
        <v>43677</v>
      </c>
      <c r="X7" s="12">
        <f t="shared" si="3"/>
        <v>43708</v>
      </c>
      <c r="Y7" s="12">
        <f t="shared" si="3"/>
        <v>43738</v>
      </c>
      <c r="Z7" s="12">
        <f t="shared" si="3"/>
        <v>43769</v>
      </c>
      <c r="AA7" s="12">
        <f t="shared" si="3"/>
        <v>43799</v>
      </c>
      <c r="AB7" s="12">
        <f t="shared" si="3"/>
        <v>43830</v>
      </c>
      <c r="AC7" s="13"/>
      <c r="AD7" s="12">
        <f>P7</f>
        <v>43465</v>
      </c>
      <c r="AE7" s="12">
        <f>AB7</f>
        <v>43830</v>
      </c>
      <c r="AO7" s="10" t="s">
        <v>7</v>
      </c>
      <c r="AU7" s="12">
        <f>EOMONTH(AB7,1)</f>
        <v>43861</v>
      </c>
      <c r="AV7" s="12">
        <f>EOMONTH(AU7,1)</f>
        <v>43890</v>
      </c>
      <c r="AW7" s="12">
        <f t="shared" ref="AW7:CD7" si="4">EOMONTH(AV7,1)</f>
        <v>43921</v>
      </c>
      <c r="AX7" s="12">
        <f t="shared" si="4"/>
        <v>43951</v>
      </c>
      <c r="AY7" s="12">
        <f t="shared" si="4"/>
        <v>43982</v>
      </c>
      <c r="AZ7" s="12">
        <f t="shared" si="4"/>
        <v>44012</v>
      </c>
      <c r="BA7" s="12">
        <f t="shared" si="4"/>
        <v>44043</v>
      </c>
      <c r="BB7" s="12">
        <f t="shared" si="4"/>
        <v>44074</v>
      </c>
      <c r="BC7" s="12">
        <f t="shared" si="4"/>
        <v>44104</v>
      </c>
      <c r="BD7" s="12">
        <f t="shared" si="4"/>
        <v>44135</v>
      </c>
      <c r="BE7" s="12">
        <f t="shared" si="4"/>
        <v>44165</v>
      </c>
      <c r="BF7" s="12">
        <f t="shared" si="4"/>
        <v>44196</v>
      </c>
      <c r="BG7" s="12">
        <f t="shared" si="4"/>
        <v>44227</v>
      </c>
      <c r="BH7" s="12">
        <f t="shared" si="4"/>
        <v>44255</v>
      </c>
      <c r="BI7" s="12">
        <f t="shared" si="4"/>
        <v>44286</v>
      </c>
      <c r="BJ7" s="12">
        <f t="shared" si="4"/>
        <v>44316</v>
      </c>
      <c r="BK7" s="12">
        <f t="shared" si="4"/>
        <v>44347</v>
      </c>
      <c r="BL7" s="12">
        <f t="shared" si="4"/>
        <v>44377</v>
      </c>
      <c r="BM7" s="12">
        <f t="shared" si="4"/>
        <v>44408</v>
      </c>
      <c r="BN7" s="12">
        <f t="shared" si="4"/>
        <v>44439</v>
      </c>
      <c r="BO7" s="12">
        <f t="shared" si="4"/>
        <v>44469</v>
      </c>
      <c r="BP7" s="12">
        <f t="shared" si="4"/>
        <v>44500</v>
      </c>
      <c r="BQ7" s="12">
        <f t="shared" si="4"/>
        <v>44530</v>
      </c>
      <c r="BR7" s="12">
        <f t="shared" si="4"/>
        <v>44561</v>
      </c>
      <c r="BS7" s="12">
        <f t="shared" si="4"/>
        <v>44592</v>
      </c>
      <c r="BT7" s="12">
        <f t="shared" si="4"/>
        <v>44620</v>
      </c>
      <c r="BU7" s="12">
        <f t="shared" si="4"/>
        <v>44651</v>
      </c>
      <c r="BV7" s="12">
        <f t="shared" si="4"/>
        <v>44681</v>
      </c>
      <c r="BW7" s="12">
        <f t="shared" si="4"/>
        <v>44712</v>
      </c>
      <c r="BX7" s="12">
        <f t="shared" si="4"/>
        <v>44742</v>
      </c>
      <c r="BY7" s="12">
        <f t="shared" si="4"/>
        <v>44773</v>
      </c>
      <c r="BZ7" s="12">
        <f t="shared" si="4"/>
        <v>44804</v>
      </c>
      <c r="CA7" s="12">
        <f t="shared" si="4"/>
        <v>44834</v>
      </c>
      <c r="CB7" s="12">
        <f t="shared" si="4"/>
        <v>44865</v>
      </c>
      <c r="CC7" s="12">
        <f t="shared" si="4"/>
        <v>44895</v>
      </c>
      <c r="CD7" s="12">
        <f t="shared" si="4"/>
        <v>44926</v>
      </c>
    </row>
    <row r="8" spans="2:82" s="14" customFormat="1" ht="12.75" thickBot="1" x14ac:dyDescent="0.25">
      <c r="B8" s="8" t="s">
        <v>8</v>
      </c>
      <c r="C8" s="118"/>
      <c r="D8" s="8"/>
      <c r="E8" s="15" t="str">
        <f t="shared" ref="E8:AB8" si="5">CONCATENATE(E9,E6)</f>
        <v>12018</v>
      </c>
      <c r="F8" s="15" t="str">
        <f t="shared" si="5"/>
        <v>22018</v>
      </c>
      <c r="G8" s="15" t="str">
        <f t="shared" si="5"/>
        <v>32018</v>
      </c>
      <c r="H8" s="15" t="str">
        <f t="shared" si="5"/>
        <v>42018</v>
      </c>
      <c r="I8" s="15" t="str">
        <f t="shared" si="5"/>
        <v>52018</v>
      </c>
      <c r="J8" s="15" t="str">
        <f t="shared" si="5"/>
        <v>62018</v>
      </c>
      <c r="K8" s="15" t="str">
        <f t="shared" si="5"/>
        <v>72018</v>
      </c>
      <c r="L8" s="15" t="str">
        <f t="shared" si="5"/>
        <v>82018</v>
      </c>
      <c r="M8" s="15" t="str">
        <f t="shared" si="5"/>
        <v>92018</v>
      </c>
      <c r="N8" s="15" t="str">
        <f t="shared" si="5"/>
        <v>102018</v>
      </c>
      <c r="O8" s="15" t="str">
        <f t="shared" si="5"/>
        <v>112018</v>
      </c>
      <c r="P8" s="15" t="str">
        <f t="shared" si="5"/>
        <v>122018</v>
      </c>
      <c r="Q8" s="15" t="str">
        <f t="shared" si="5"/>
        <v>12019</v>
      </c>
      <c r="R8" s="15" t="str">
        <f t="shared" si="5"/>
        <v>22019</v>
      </c>
      <c r="S8" s="15" t="str">
        <f t="shared" si="5"/>
        <v>32019</v>
      </c>
      <c r="T8" s="15" t="str">
        <f t="shared" si="5"/>
        <v>42019</v>
      </c>
      <c r="U8" s="15" t="str">
        <f t="shared" si="5"/>
        <v>52019</v>
      </c>
      <c r="V8" s="15" t="str">
        <f t="shared" si="5"/>
        <v>62019</v>
      </c>
      <c r="W8" s="15" t="str">
        <f t="shared" si="5"/>
        <v>72019</v>
      </c>
      <c r="X8" s="15" t="str">
        <f t="shared" si="5"/>
        <v>82019</v>
      </c>
      <c r="Y8" s="15" t="str">
        <f t="shared" si="5"/>
        <v>92019</v>
      </c>
      <c r="Z8" s="15" t="str">
        <f t="shared" si="5"/>
        <v>102019</v>
      </c>
      <c r="AA8" s="15" t="str">
        <f t="shared" si="5"/>
        <v>112019</v>
      </c>
      <c r="AB8" s="15" t="str">
        <f t="shared" si="5"/>
        <v>122019</v>
      </c>
      <c r="AC8" s="13"/>
      <c r="AD8" s="15"/>
      <c r="AE8" s="15"/>
      <c r="AO8" s="16" t="s">
        <v>9</v>
      </c>
      <c r="AT8" s="133" t="s">
        <v>26</v>
      </c>
      <c r="AU8" s="15" t="str">
        <f t="shared" ref="AU8" si="6">CONCATENATE(AU9,AU6)</f>
        <v>12020</v>
      </c>
      <c r="AV8" s="15" t="str">
        <f>CONCATENATE(AV9,AV6)</f>
        <v>22020</v>
      </c>
      <c r="AW8" s="15" t="str">
        <f t="shared" ref="AW8:CD8" si="7">CONCATENATE(AW9,AW6)</f>
        <v>32020</v>
      </c>
      <c r="AX8" s="15" t="str">
        <f t="shared" si="7"/>
        <v>42020</v>
      </c>
      <c r="AY8" s="15" t="str">
        <f t="shared" si="7"/>
        <v>52020</v>
      </c>
      <c r="AZ8" s="15" t="str">
        <f t="shared" si="7"/>
        <v>62020</v>
      </c>
      <c r="BA8" s="15" t="str">
        <f t="shared" si="7"/>
        <v>72020</v>
      </c>
      <c r="BB8" s="15" t="str">
        <f t="shared" si="7"/>
        <v>82020</v>
      </c>
      <c r="BC8" s="15" t="str">
        <f t="shared" si="7"/>
        <v>92020</v>
      </c>
      <c r="BD8" s="15" t="str">
        <f t="shared" si="7"/>
        <v>102020</v>
      </c>
      <c r="BE8" s="15" t="str">
        <f t="shared" si="7"/>
        <v>112020</v>
      </c>
      <c r="BF8" s="15" t="str">
        <f t="shared" si="7"/>
        <v>122020</v>
      </c>
      <c r="BG8" s="15" t="str">
        <f t="shared" si="7"/>
        <v>12021</v>
      </c>
      <c r="BH8" s="15" t="str">
        <f t="shared" si="7"/>
        <v>22021</v>
      </c>
      <c r="BI8" s="15" t="str">
        <f t="shared" si="7"/>
        <v>32021</v>
      </c>
      <c r="BJ8" s="15" t="str">
        <f t="shared" si="7"/>
        <v>42021</v>
      </c>
      <c r="BK8" s="15" t="str">
        <f t="shared" si="7"/>
        <v>52021</v>
      </c>
      <c r="BL8" s="15" t="str">
        <f t="shared" si="7"/>
        <v>62021</v>
      </c>
      <c r="BM8" s="15" t="str">
        <f t="shared" si="7"/>
        <v>72021</v>
      </c>
      <c r="BN8" s="15" t="str">
        <f t="shared" si="7"/>
        <v>82021</v>
      </c>
      <c r="BO8" s="15" t="str">
        <f t="shared" si="7"/>
        <v>92021</v>
      </c>
      <c r="BP8" s="15" t="str">
        <f t="shared" si="7"/>
        <v>102021</v>
      </c>
      <c r="BQ8" s="15" t="str">
        <f t="shared" si="7"/>
        <v>112021</v>
      </c>
      <c r="BR8" s="15" t="str">
        <f t="shared" si="7"/>
        <v>122021</v>
      </c>
      <c r="BS8" s="15" t="str">
        <f t="shared" si="7"/>
        <v>12022</v>
      </c>
      <c r="BT8" s="15" t="str">
        <f t="shared" si="7"/>
        <v>22022</v>
      </c>
      <c r="BU8" s="15" t="str">
        <f t="shared" si="7"/>
        <v>32022</v>
      </c>
      <c r="BV8" s="15" t="str">
        <f t="shared" si="7"/>
        <v>42022</v>
      </c>
      <c r="BW8" s="15" t="str">
        <f t="shared" si="7"/>
        <v>52022</v>
      </c>
      <c r="BX8" s="15" t="str">
        <f t="shared" si="7"/>
        <v>62022</v>
      </c>
      <c r="BY8" s="15" t="str">
        <f t="shared" si="7"/>
        <v>72022</v>
      </c>
      <c r="BZ8" s="15" t="str">
        <f t="shared" si="7"/>
        <v>82022</v>
      </c>
      <c r="CA8" s="15" t="str">
        <f t="shared" si="7"/>
        <v>92022</v>
      </c>
      <c r="CB8" s="15" t="str">
        <f t="shared" si="7"/>
        <v>102022</v>
      </c>
      <c r="CC8" s="15" t="str">
        <f t="shared" si="7"/>
        <v>112022</v>
      </c>
      <c r="CD8" s="15" t="str">
        <f t="shared" si="7"/>
        <v>122022</v>
      </c>
    </row>
    <row r="9" spans="2:82" s="14" customFormat="1" ht="12.75" thickBot="1" x14ac:dyDescent="0.25">
      <c r="B9" s="8" t="s">
        <v>10</v>
      </c>
      <c r="C9" s="118"/>
      <c r="D9" s="8"/>
      <c r="E9" s="17">
        <f t="shared" ref="E9:AB9" si="8">MONTH(E7)</f>
        <v>1</v>
      </c>
      <c r="F9" s="17">
        <f t="shared" si="8"/>
        <v>2</v>
      </c>
      <c r="G9" s="17">
        <f t="shared" si="8"/>
        <v>3</v>
      </c>
      <c r="H9" s="17">
        <f t="shared" si="8"/>
        <v>4</v>
      </c>
      <c r="I9" s="17">
        <f t="shared" si="8"/>
        <v>5</v>
      </c>
      <c r="J9" s="17">
        <f t="shared" si="8"/>
        <v>6</v>
      </c>
      <c r="K9" s="17">
        <f t="shared" si="8"/>
        <v>7</v>
      </c>
      <c r="L9" s="17">
        <f t="shared" si="8"/>
        <v>8</v>
      </c>
      <c r="M9" s="17">
        <f t="shared" si="8"/>
        <v>9</v>
      </c>
      <c r="N9" s="17">
        <f t="shared" si="8"/>
        <v>10</v>
      </c>
      <c r="O9" s="17">
        <f t="shared" si="8"/>
        <v>11</v>
      </c>
      <c r="P9" s="17">
        <f t="shared" si="8"/>
        <v>12</v>
      </c>
      <c r="Q9" s="17">
        <f t="shared" si="8"/>
        <v>1</v>
      </c>
      <c r="R9" s="17">
        <f t="shared" si="8"/>
        <v>2</v>
      </c>
      <c r="S9" s="17">
        <f t="shared" si="8"/>
        <v>3</v>
      </c>
      <c r="T9" s="17">
        <f t="shared" si="8"/>
        <v>4</v>
      </c>
      <c r="U9" s="17">
        <f t="shared" si="8"/>
        <v>5</v>
      </c>
      <c r="V9" s="17">
        <f t="shared" si="8"/>
        <v>6</v>
      </c>
      <c r="W9" s="17">
        <f t="shared" si="8"/>
        <v>7</v>
      </c>
      <c r="X9" s="17">
        <f t="shared" si="8"/>
        <v>8</v>
      </c>
      <c r="Y9" s="17">
        <f t="shared" si="8"/>
        <v>9</v>
      </c>
      <c r="Z9" s="17">
        <f t="shared" si="8"/>
        <v>10</v>
      </c>
      <c r="AA9" s="17">
        <f t="shared" si="8"/>
        <v>11</v>
      </c>
      <c r="AB9" s="17">
        <f t="shared" si="8"/>
        <v>12</v>
      </c>
      <c r="AC9" s="13"/>
      <c r="AD9" s="17"/>
      <c r="AE9" s="17"/>
      <c r="AG9" s="87" t="s">
        <v>30</v>
      </c>
      <c r="AH9" s="88"/>
      <c r="AI9" s="89"/>
      <c r="AK9" s="10"/>
      <c r="AL9" s="10"/>
      <c r="AO9" s="19" t="s">
        <v>11</v>
      </c>
      <c r="AT9" s="20">
        <v>1</v>
      </c>
      <c r="AU9" s="17">
        <f t="shared" ref="AU9" si="9">MONTH(AU7)</f>
        <v>1</v>
      </c>
      <c r="AV9" s="17">
        <f>MONTH(AV7)</f>
        <v>2</v>
      </c>
      <c r="AW9" s="17">
        <f t="shared" ref="AW9:CD9" si="10">MONTH(AW7)</f>
        <v>3</v>
      </c>
      <c r="AX9" s="17">
        <f t="shared" si="10"/>
        <v>4</v>
      </c>
      <c r="AY9" s="17">
        <f t="shared" si="10"/>
        <v>5</v>
      </c>
      <c r="AZ9" s="17">
        <f t="shared" si="10"/>
        <v>6</v>
      </c>
      <c r="BA9" s="17">
        <f t="shared" si="10"/>
        <v>7</v>
      </c>
      <c r="BB9" s="17">
        <f t="shared" si="10"/>
        <v>8</v>
      </c>
      <c r="BC9" s="17">
        <f t="shared" si="10"/>
        <v>9</v>
      </c>
      <c r="BD9" s="17">
        <f t="shared" si="10"/>
        <v>10</v>
      </c>
      <c r="BE9" s="17">
        <f t="shared" si="10"/>
        <v>11</v>
      </c>
      <c r="BF9" s="17">
        <f t="shared" si="10"/>
        <v>12</v>
      </c>
      <c r="BG9" s="17">
        <f t="shared" si="10"/>
        <v>1</v>
      </c>
      <c r="BH9" s="17">
        <f t="shared" si="10"/>
        <v>2</v>
      </c>
      <c r="BI9" s="17">
        <f t="shared" si="10"/>
        <v>3</v>
      </c>
      <c r="BJ9" s="17">
        <f t="shared" si="10"/>
        <v>4</v>
      </c>
      <c r="BK9" s="17">
        <f t="shared" si="10"/>
        <v>5</v>
      </c>
      <c r="BL9" s="17">
        <f t="shared" si="10"/>
        <v>6</v>
      </c>
      <c r="BM9" s="17">
        <f t="shared" si="10"/>
        <v>7</v>
      </c>
      <c r="BN9" s="17">
        <f t="shared" si="10"/>
        <v>8</v>
      </c>
      <c r="BO9" s="17">
        <f t="shared" si="10"/>
        <v>9</v>
      </c>
      <c r="BP9" s="17">
        <f t="shared" si="10"/>
        <v>10</v>
      </c>
      <c r="BQ9" s="17">
        <f t="shared" si="10"/>
        <v>11</v>
      </c>
      <c r="BR9" s="17">
        <f t="shared" si="10"/>
        <v>12</v>
      </c>
      <c r="BS9" s="17">
        <f t="shared" si="10"/>
        <v>1</v>
      </c>
      <c r="BT9" s="17">
        <f t="shared" si="10"/>
        <v>2</v>
      </c>
      <c r="BU9" s="17">
        <f t="shared" si="10"/>
        <v>3</v>
      </c>
      <c r="BV9" s="17">
        <f t="shared" si="10"/>
        <v>4</v>
      </c>
      <c r="BW9" s="17">
        <f t="shared" si="10"/>
        <v>5</v>
      </c>
      <c r="BX9" s="17">
        <f t="shared" si="10"/>
        <v>6</v>
      </c>
      <c r="BY9" s="17">
        <f t="shared" si="10"/>
        <v>7</v>
      </c>
      <c r="BZ9" s="17">
        <f t="shared" si="10"/>
        <v>8</v>
      </c>
      <c r="CA9" s="17">
        <f t="shared" si="10"/>
        <v>9</v>
      </c>
      <c r="CB9" s="17">
        <f t="shared" si="10"/>
        <v>10</v>
      </c>
      <c r="CC9" s="17">
        <f t="shared" si="10"/>
        <v>11</v>
      </c>
      <c r="CD9" s="17">
        <f t="shared" si="10"/>
        <v>12</v>
      </c>
    </row>
    <row r="10" spans="2:82" s="14" customFormat="1" ht="5.0999999999999996" customHeight="1" thickBot="1" x14ac:dyDescent="0.25">
      <c r="B10" s="21"/>
      <c r="C10" s="21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2:82" s="14" customFormat="1" ht="12" customHeight="1" thickBot="1" x14ac:dyDescent="0.25">
      <c r="B11" s="23" t="s">
        <v>12</v>
      </c>
      <c r="C11" s="119"/>
      <c r="D11" s="90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6"/>
      <c r="AD11" s="24"/>
      <c r="AE11" s="24"/>
      <c r="AG11" s="130">
        <v>1</v>
      </c>
      <c r="AH11" s="130">
        <v>2</v>
      </c>
      <c r="AI11" s="130">
        <v>3</v>
      </c>
      <c r="AJ11" s="28"/>
      <c r="AK11" s="27" t="s">
        <v>32</v>
      </c>
      <c r="AL11" s="27" t="s">
        <v>33</v>
      </c>
      <c r="AM11" s="29"/>
      <c r="AN11" s="86" t="s">
        <v>34</v>
      </c>
      <c r="AO11" s="27" t="s">
        <v>14</v>
      </c>
      <c r="AP11" s="28"/>
      <c r="AQ11" s="27" t="s">
        <v>9</v>
      </c>
      <c r="AR11" s="27" t="s">
        <v>11</v>
      </c>
      <c r="AS11" s="28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</row>
    <row r="12" spans="2:82" s="14" customFormat="1" ht="5.0999999999999996" customHeight="1" x14ac:dyDescent="0.2">
      <c r="B12" s="30"/>
      <c r="C12" s="30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2:82" s="14" customFormat="1" ht="12" customHeight="1" x14ac:dyDescent="0.2">
      <c r="B13" s="134" t="s">
        <v>15</v>
      </c>
      <c r="C13" s="120"/>
      <c r="D13" s="32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2:82" s="14" customFormat="1" ht="12" customHeight="1" x14ac:dyDescent="0.2">
      <c r="B14" s="33" t="s">
        <v>16</v>
      </c>
      <c r="C14" s="121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1"/>
      <c r="AD14" s="34"/>
      <c r="AE14" s="34"/>
      <c r="AG14" s="35">
        <v>2.5000000000000001E-2</v>
      </c>
      <c r="AH14" s="35">
        <v>0.05</v>
      </c>
      <c r="AI14" s="35">
        <v>7.4999999999999997E-2</v>
      </c>
      <c r="AJ14" s="28"/>
      <c r="AK14" s="34"/>
      <c r="AL14" s="34"/>
      <c r="AM14" s="28"/>
      <c r="AN14" s="36">
        <v>1</v>
      </c>
      <c r="AO14" s="34"/>
      <c r="AP14" s="28"/>
      <c r="AQ14" s="28"/>
      <c r="AR14" s="28"/>
      <c r="AS14" s="28"/>
      <c r="AT14" s="37">
        <v>1</v>
      </c>
      <c r="AU14" s="38">
        <f>((1+CHOOSE($AN14,$AG14,$AH14,$AI14))^(1/11)-1)</f>
        <v>2.2473043743569399E-3</v>
      </c>
      <c r="AV14" s="38">
        <f t="shared" ref="AV14:CD14" si="11">((1+CHOOSE($AN14,$AG14,$AH14,$AI14))^(1/11)-1)</f>
        <v>2.2473043743569399E-3</v>
      </c>
      <c r="AW14" s="38">
        <f t="shared" si="11"/>
        <v>2.2473043743569399E-3</v>
      </c>
      <c r="AX14" s="38">
        <f t="shared" si="11"/>
        <v>2.2473043743569399E-3</v>
      </c>
      <c r="AY14" s="38">
        <f t="shared" si="11"/>
        <v>2.2473043743569399E-3</v>
      </c>
      <c r="AZ14" s="38">
        <f t="shared" si="11"/>
        <v>2.2473043743569399E-3</v>
      </c>
      <c r="BA14" s="38">
        <f t="shared" si="11"/>
        <v>2.2473043743569399E-3</v>
      </c>
      <c r="BB14" s="38">
        <f t="shared" si="11"/>
        <v>2.2473043743569399E-3</v>
      </c>
      <c r="BC14" s="38">
        <f t="shared" si="11"/>
        <v>2.2473043743569399E-3</v>
      </c>
      <c r="BD14" s="38">
        <f t="shared" si="11"/>
        <v>2.2473043743569399E-3</v>
      </c>
      <c r="BE14" s="38">
        <f t="shared" si="11"/>
        <v>2.2473043743569399E-3</v>
      </c>
      <c r="BF14" s="38">
        <f t="shared" si="11"/>
        <v>2.2473043743569399E-3</v>
      </c>
      <c r="BG14" s="38">
        <f t="shared" si="11"/>
        <v>2.2473043743569399E-3</v>
      </c>
      <c r="BH14" s="38">
        <f t="shared" si="11"/>
        <v>2.2473043743569399E-3</v>
      </c>
      <c r="BI14" s="38">
        <f t="shared" si="11"/>
        <v>2.2473043743569399E-3</v>
      </c>
      <c r="BJ14" s="38">
        <f t="shared" si="11"/>
        <v>2.2473043743569399E-3</v>
      </c>
      <c r="BK14" s="38">
        <f t="shared" si="11"/>
        <v>2.2473043743569399E-3</v>
      </c>
      <c r="BL14" s="38">
        <f t="shared" si="11"/>
        <v>2.2473043743569399E-3</v>
      </c>
      <c r="BM14" s="38">
        <f t="shared" si="11"/>
        <v>2.2473043743569399E-3</v>
      </c>
      <c r="BN14" s="38">
        <f t="shared" si="11"/>
        <v>2.2473043743569399E-3</v>
      </c>
      <c r="BO14" s="38">
        <f t="shared" si="11"/>
        <v>2.2473043743569399E-3</v>
      </c>
      <c r="BP14" s="38">
        <f t="shared" si="11"/>
        <v>2.2473043743569399E-3</v>
      </c>
      <c r="BQ14" s="38">
        <f t="shared" si="11"/>
        <v>2.2473043743569399E-3</v>
      </c>
      <c r="BR14" s="38">
        <f t="shared" si="11"/>
        <v>2.2473043743569399E-3</v>
      </c>
      <c r="BS14" s="38">
        <f t="shared" si="11"/>
        <v>2.2473043743569399E-3</v>
      </c>
      <c r="BT14" s="38">
        <f t="shared" si="11"/>
        <v>2.2473043743569399E-3</v>
      </c>
      <c r="BU14" s="38">
        <f t="shared" si="11"/>
        <v>2.2473043743569399E-3</v>
      </c>
      <c r="BV14" s="38">
        <f t="shared" si="11"/>
        <v>2.2473043743569399E-3</v>
      </c>
      <c r="BW14" s="38">
        <f t="shared" si="11"/>
        <v>2.2473043743569399E-3</v>
      </c>
      <c r="BX14" s="38">
        <f t="shared" si="11"/>
        <v>2.2473043743569399E-3</v>
      </c>
      <c r="BY14" s="38">
        <f t="shared" si="11"/>
        <v>2.2473043743569399E-3</v>
      </c>
      <c r="BZ14" s="38">
        <f t="shared" si="11"/>
        <v>2.2473043743569399E-3</v>
      </c>
      <c r="CA14" s="38">
        <f t="shared" si="11"/>
        <v>2.2473043743569399E-3</v>
      </c>
      <c r="CB14" s="38">
        <f t="shared" si="11"/>
        <v>2.2473043743569399E-3</v>
      </c>
      <c r="CC14" s="38">
        <f t="shared" si="11"/>
        <v>2.2473043743569399E-3</v>
      </c>
      <c r="CD14" s="38">
        <f t="shared" si="11"/>
        <v>2.2473043743569399E-3</v>
      </c>
    </row>
    <row r="15" spans="2:82" s="14" customFormat="1" ht="12" customHeight="1" x14ac:dyDescent="0.2">
      <c r="B15" s="33" t="s">
        <v>24</v>
      </c>
      <c r="C15" s="121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1"/>
      <c r="AD15" s="34"/>
      <c r="AE15" s="34"/>
      <c r="AG15" s="34"/>
      <c r="AH15" s="34"/>
      <c r="AI15" s="34"/>
      <c r="AJ15" s="28"/>
      <c r="AK15" s="34"/>
      <c r="AL15" s="34"/>
      <c r="AM15" s="28"/>
      <c r="AN15" s="34"/>
      <c r="AO15" s="34"/>
      <c r="AP15" s="28"/>
      <c r="AQ15" s="28"/>
      <c r="AR15" s="28"/>
      <c r="AS15" s="28"/>
      <c r="AT15" s="37">
        <v>2</v>
      </c>
      <c r="AU15" s="39">
        <v>2.2472999999999998E-3</v>
      </c>
      <c r="AV15" s="39">
        <v>2.2472999999999998E-3</v>
      </c>
      <c r="AW15" s="39">
        <v>2.2472999999999998E-3</v>
      </c>
      <c r="AX15" s="39">
        <v>2.2472999999999998E-3</v>
      </c>
      <c r="AY15" s="39">
        <v>2.2472999999999998E-3</v>
      </c>
      <c r="AZ15" s="39">
        <v>-0.05</v>
      </c>
      <c r="BA15" s="39">
        <v>-0.1</v>
      </c>
      <c r="BB15" s="39">
        <v>-2.5000000000000001E-2</v>
      </c>
      <c r="BC15" s="39">
        <v>-2.5000000000000001E-2</v>
      </c>
      <c r="BD15" s="39">
        <v>2.2472999999999998E-3</v>
      </c>
      <c r="BE15" s="39">
        <v>2.2472999999999998E-3</v>
      </c>
      <c r="BF15" s="39">
        <v>2.2472999999999998E-3</v>
      </c>
      <c r="BG15" s="39">
        <v>2.2472999999999998E-3</v>
      </c>
      <c r="BH15" s="39">
        <v>2.2472999999999998E-3</v>
      </c>
      <c r="BI15" s="39">
        <v>2.2472999999999998E-3</v>
      </c>
      <c r="BJ15" s="39">
        <v>2.2472999999999998E-3</v>
      </c>
      <c r="BK15" s="39">
        <v>2.2472999999999998E-3</v>
      </c>
      <c r="BL15" s="39">
        <v>2.2472999999999998E-3</v>
      </c>
      <c r="BM15" s="39">
        <v>2.2472999999999998E-3</v>
      </c>
      <c r="BN15" s="39">
        <v>2.2472999999999998E-3</v>
      </c>
      <c r="BO15" s="39">
        <v>2.2472999999999998E-3</v>
      </c>
      <c r="BP15" s="39">
        <v>2.2472999999999998E-3</v>
      </c>
      <c r="BQ15" s="39">
        <v>2.2472999999999998E-3</v>
      </c>
      <c r="BR15" s="39">
        <v>2.2472999999999998E-3</v>
      </c>
      <c r="BS15" s="39">
        <v>2.2472999999999998E-3</v>
      </c>
      <c r="BT15" s="39">
        <v>2.2472999999999998E-3</v>
      </c>
      <c r="BU15" s="39">
        <v>2.2472999999999998E-3</v>
      </c>
      <c r="BV15" s="39">
        <v>2.2472999999999998E-3</v>
      </c>
      <c r="BW15" s="39">
        <v>2.2472999999999998E-3</v>
      </c>
      <c r="BX15" s="39">
        <v>2.2472999999999998E-3</v>
      </c>
      <c r="BY15" s="39">
        <v>2.2472999999999998E-3</v>
      </c>
      <c r="BZ15" s="39">
        <v>2.2472999999999998E-3</v>
      </c>
      <c r="CA15" s="39">
        <v>2.2472999999999998E-3</v>
      </c>
      <c r="CB15" s="39">
        <v>2.2472999999999998E-3</v>
      </c>
      <c r="CC15" s="39">
        <v>2.2472999999999998E-3</v>
      </c>
      <c r="CD15" s="39">
        <v>2.2472999999999998E-3</v>
      </c>
    </row>
    <row r="16" spans="2:82" s="14" customFormat="1" ht="12" customHeight="1" x14ac:dyDescent="0.2">
      <c r="B16" s="40" t="s">
        <v>25</v>
      </c>
      <c r="C16" s="122"/>
      <c r="D16" s="40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1"/>
      <c r="AD16" s="34"/>
      <c r="AE16" s="34"/>
      <c r="AG16" s="34"/>
      <c r="AH16" s="34"/>
      <c r="AI16" s="34"/>
      <c r="AJ16" s="28"/>
      <c r="AK16" s="34"/>
      <c r="AL16" s="34"/>
      <c r="AM16" s="28"/>
      <c r="AN16" s="34"/>
      <c r="AO16" s="34"/>
      <c r="AP16" s="28"/>
      <c r="AQ16" s="28"/>
      <c r="AR16" s="28"/>
      <c r="AS16" s="28"/>
      <c r="AT16" s="37">
        <v>3</v>
      </c>
      <c r="AU16" s="39">
        <v>2.2473043743569399E-3</v>
      </c>
      <c r="AV16" s="39">
        <v>2.2473043743569399E-3</v>
      </c>
      <c r="AW16" s="39">
        <v>2.2473043743569399E-3</v>
      </c>
      <c r="AX16" s="39">
        <v>2.2473043743569399E-3</v>
      </c>
      <c r="AY16" s="39">
        <v>2.2473043743569399E-3</v>
      </c>
      <c r="AZ16" s="39">
        <v>2.2473043743569399E-3</v>
      </c>
      <c r="BA16" s="39">
        <v>-2.5000000000000001E-2</v>
      </c>
      <c r="BB16" s="39">
        <v>-2.5000000000000001E-2</v>
      </c>
      <c r="BC16" s="39">
        <v>-2.5000000000000001E-2</v>
      </c>
      <c r="BD16" s="39">
        <v>-2.5000000000000001E-2</v>
      </c>
      <c r="BE16" s="39">
        <v>-2.5000000000000001E-2</v>
      </c>
      <c r="BF16" s="39">
        <v>-2.5000000000000001E-2</v>
      </c>
      <c r="BG16" s="39">
        <v>-2.5000000000000001E-2</v>
      </c>
      <c r="BH16" s="39">
        <v>-2.5000000000000001E-2</v>
      </c>
      <c r="BI16" s="39">
        <v>-2.5000000000000001E-2</v>
      </c>
      <c r="BJ16" s="39">
        <v>-2.5000000000000001E-2</v>
      </c>
      <c r="BK16" s="39">
        <v>-2.5000000000000001E-2</v>
      </c>
      <c r="BL16" s="39">
        <v>-2.5000000000000001E-2</v>
      </c>
      <c r="BM16" s="39">
        <v>2.2473043743569399E-3</v>
      </c>
      <c r="BN16" s="39">
        <v>2.2473043743569399E-3</v>
      </c>
      <c r="BO16" s="39">
        <v>2.2473043743569399E-3</v>
      </c>
      <c r="BP16" s="39">
        <v>2.2473043743569399E-3</v>
      </c>
      <c r="BQ16" s="39">
        <v>2.2473043743569399E-3</v>
      </c>
      <c r="BR16" s="39">
        <v>2.2473043743569399E-3</v>
      </c>
      <c r="BS16" s="39">
        <v>2.2473043743569399E-3</v>
      </c>
      <c r="BT16" s="39">
        <v>2.2473043743569399E-3</v>
      </c>
      <c r="BU16" s="39">
        <v>2.2473043743569399E-3</v>
      </c>
      <c r="BV16" s="39">
        <v>2.2473043743569399E-3</v>
      </c>
      <c r="BW16" s="39">
        <v>2.2473043743569399E-3</v>
      </c>
      <c r="BX16" s="39">
        <v>2.2473043743569399E-3</v>
      </c>
      <c r="BY16" s="39">
        <v>2.2473043743569399E-3</v>
      </c>
      <c r="BZ16" s="39">
        <v>2.2473043743569399E-3</v>
      </c>
      <c r="CA16" s="39">
        <v>2.2473043743569399E-3</v>
      </c>
      <c r="CB16" s="39">
        <v>2.2473043743569399E-3</v>
      </c>
      <c r="CC16" s="39">
        <v>2.2473043743569399E-3</v>
      </c>
      <c r="CD16" s="39">
        <v>2.2473043743569399E-3</v>
      </c>
    </row>
    <row r="17" spans="2:82" s="14" customFormat="1" ht="5.0999999999999996" customHeight="1" x14ac:dyDescent="0.2">
      <c r="B17" s="30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</row>
    <row r="18" spans="2:82" s="14" customFormat="1" ht="12" customHeight="1" x14ac:dyDescent="0.2">
      <c r="B18" s="41" t="s">
        <v>17</v>
      </c>
      <c r="C18" s="121"/>
      <c r="D18" s="41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1"/>
      <c r="AD18" s="42"/>
      <c r="AE18" s="42"/>
      <c r="AG18" s="27" t="s">
        <v>13</v>
      </c>
      <c r="AH18" s="27" t="s">
        <v>27</v>
      </c>
      <c r="AI18" s="27" t="s">
        <v>28</v>
      </c>
      <c r="AJ18" s="28"/>
      <c r="AK18" s="43"/>
      <c r="AL18" s="43"/>
      <c r="AM18" s="28"/>
      <c r="AN18" s="43"/>
      <c r="AO18" s="43"/>
      <c r="AP18" s="28"/>
      <c r="AQ18" s="28"/>
      <c r="AR18" s="28"/>
      <c r="AS18" s="28"/>
      <c r="AT18" s="44" t="s">
        <v>18</v>
      </c>
      <c r="AU18" s="38">
        <f t="shared" ref="AU18:CD18" si="12">CHOOSE($AT$9,AU14,AU15,AU16)</f>
        <v>2.2473043743569399E-3</v>
      </c>
      <c r="AV18" s="38">
        <f t="shared" si="12"/>
        <v>2.2473043743569399E-3</v>
      </c>
      <c r="AW18" s="38">
        <f t="shared" si="12"/>
        <v>2.2473043743569399E-3</v>
      </c>
      <c r="AX18" s="38">
        <f t="shared" si="12"/>
        <v>2.2473043743569399E-3</v>
      </c>
      <c r="AY18" s="38">
        <f t="shared" si="12"/>
        <v>2.2473043743569399E-3</v>
      </c>
      <c r="AZ18" s="38">
        <f t="shared" si="12"/>
        <v>2.2473043743569399E-3</v>
      </c>
      <c r="BA18" s="38">
        <f t="shared" si="12"/>
        <v>2.2473043743569399E-3</v>
      </c>
      <c r="BB18" s="38">
        <f t="shared" si="12"/>
        <v>2.2473043743569399E-3</v>
      </c>
      <c r="BC18" s="38">
        <f t="shared" si="12"/>
        <v>2.2473043743569399E-3</v>
      </c>
      <c r="BD18" s="38">
        <f t="shared" si="12"/>
        <v>2.2473043743569399E-3</v>
      </c>
      <c r="BE18" s="38">
        <f t="shared" si="12"/>
        <v>2.2473043743569399E-3</v>
      </c>
      <c r="BF18" s="38">
        <f t="shared" si="12"/>
        <v>2.2473043743569399E-3</v>
      </c>
      <c r="BG18" s="38">
        <f t="shared" si="12"/>
        <v>2.2473043743569399E-3</v>
      </c>
      <c r="BH18" s="38">
        <f t="shared" si="12"/>
        <v>2.2473043743569399E-3</v>
      </c>
      <c r="BI18" s="38">
        <f t="shared" si="12"/>
        <v>2.2473043743569399E-3</v>
      </c>
      <c r="BJ18" s="38">
        <f t="shared" si="12"/>
        <v>2.2473043743569399E-3</v>
      </c>
      <c r="BK18" s="38">
        <f t="shared" si="12"/>
        <v>2.2473043743569399E-3</v>
      </c>
      <c r="BL18" s="38">
        <f t="shared" si="12"/>
        <v>2.2473043743569399E-3</v>
      </c>
      <c r="BM18" s="38">
        <f t="shared" si="12"/>
        <v>2.2473043743569399E-3</v>
      </c>
      <c r="BN18" s="38">
        <f t="shared" si="12"/>
        <v>2.2473043743569399E-3</v>
      </c>
      <c r="BO18" s="38">
        <f t="shared" si="12"/>
        <v>2.2473043743569399E-3</v>
      </c>
      <c r="BP18" s="38">
        <f t="shared" si="12"/>
        <v>2.2473043743569399E-3</v>
      </c>
      <c r="BQ18" s="38">
        <f t="shared" si="12"/>
        <v>2.2473043743569399E-3</v>
      </c>
      <c r="BR18" s="38">
        <f t="shared" si="12"/>
        <v>2.2473043743569399E-3</v>
      </c>
      <c r="BS18" s="38">
        <f t="shared" si="12"/>
        <v>2.2473043743569399E-3</v>
      </c>
      <c r="BT18" s="38">
        <f t="shared" si="12"/>
        <v>2.2473043743569399E-3</v>
      </c>
      <c r="BU18" s="38">
        <f t="shared" si="12"/>
        <v>2.2473043743569399E-3</v>
      </c>
      <c r="BV18" s="38">
        <f t="shared" si="12"/>
        <v>2.2473043743569399E-3</v>
      </c>
      <c r="BW18" s="38">
        <f t="shared" si="12"/>
        <v>2.2473043743569399E-3</v>
      </c>
      <c r="BX18" s="38">
        <f t="shared" si="12"/>
        <v>2.2473043743569399E-3</v>
      </c>
      <c r="BY18" s="38">
        <f t="shared" si="12"/>
        <v>2.2473043743569399E-3</v>
      </c>
      <c r="BZ18" s="38">
        <f t="shared" si="12"/>
        <v>2.2473043743569399E-3</v>
      </c>
      <c r="CA18" s="38">
        <f t="shared" si="12"/>
        <v>2.2473043743569399E-3</v>
      </c>
      <c r="CB18" s="38">
        <f t="shared" si="12"/>
        <v>2.2473043743569399E-3</v>
      </c>
      <c r="CC18" s="38">
        <f t="shared" si="12"/>
        <v>2.2473043743569399E-3</v>
      </c>
      <c r="CD18" s="38">
        <f t="shared" si="12"/>
        <v>2.2473043743569399E-3</v>
      </c>
    </row>
    <row r="19" spans="2:82" s="14" customFormat="1" ht="5.0999999999999996" customHeight="1" x14ac:dyDescent="0.2"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</row>
    <row r="20" spans="2:82" s="113" customFormat="1" ht="12" customHeight="1" x14ac:dyDescent="0.2">
      <c r="B20" s="76">
        <v>1</v>
      </c>
      <c r="C20" s="123"/>
      <c r="D20" s="75"/>
      <c r="E20" s="81">
        <v>78045</v>
      </c>
      <c r="F20" s="81">
        <v>78318.157500000001</v>
      </c>
      <c r="G20" s="81">
        <v>78592.271051250005</v>
      </c>
      <c r="H20" s="81">
        <v>78867.343999929391</v>
      </c>
      <c r="I20" s="81">
        <v>79143.379703929153</v>
      </c>
      <c r="J20" s="81">
        <v>79420.381532892905</v>
      </c>
      <c r="K20" s="81">
        <v>79698.352868258036</v>
      </c>
      <c r="L20" s="81">
        <v>79977.297103296951</v>
      </c>
      <c r="M20" s="81">
        <v>80257.217643158496</v>
      </c>
      <c r="N20" s="81">
        <v>80538.117904909552</v>
      </c>
      <c r="O20" s="81">
        <v>80820.001317576738</v>
      </c>
      <c r="P20" s="81">
        <v>81102.871322188264</v>
      </c>
      <c r="Q20" s="81">
        <v>105335</v>
      </c>
      <c r="R20" s="81">
        <v>105703.6725</v>
      </c>
      <c r="S20" s="81">
        <v>106073.63535375001</v>
      </c>
      <c r="T20" s="81">
        <v>106444.89307748814</v>
      </c>
      <c r="U20" s="81">
        <v>106817.45020325936</v>
      </c>
      <c r="V20" s="81">
        <v>107191.31127897077</v>
      </c>
      <c r="W20" s="81">
        <v>107566.48086844716</v>
      </c>
      <c r="X20" s="81">
        <v>107942.96355148674</v>
      </c>
      <c r="Y20" s="81">
        <v>108320.76392391695</v>
      </c>
      <c r="Z20" s="81">
        <v>108699.88659765066</v>
      </c>
      <c r="AA20" s="81">
        <v>109080.33620074244</v>
      </c>
      <c r="AB20" s="81">
        <v>109462.11737744504</v>
      </c>
      <c r="AC20" s="46"/>
      <c r="AD20" s="53">
        <f ca="1">SUM(OFFSET($E20,,(COLUMNS($E20:E20)-1)*12,,12))</f>
        <v>954780.39194738958</v>
      </c>
      <c r="AE20" s="53">
        <f ca="1">SUM(OFFSET($E20,,(COLUMNS($E20:F20)-1)*12,,12))</f>
        <v>1288638.5109331575</v>
      </c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>
        <f>AB20</f>
        <v>109462.11737744504</v>
      </c>
      <c r="AU20" s="53">
        <f t="shared" ref="AU20:CD20" si="13">AT20*(1+AU$18)</f>
        <v>109708.11207265375</v>
      </c>
      <c r="AV20" s="53">
        <f t="shared" si="13"/>
        <v>109954.65959281706</v>
      </c>
      <c r="AW20" s="53">
        <f t="shared" si="13"/>
        <v>110201.76118030092</v>
      </c>
      <c r="AX20" s="53">
        <f t="shared" si="13"/>
        <v>110449.41808026325</v>
      </c>
      <c r="AY20" s="53">
        <f t="shared" si="13"/>
        <v>110697.63154066021</v>
      </c>
      <c r="AZ20" s="53">
        <f t="shared" si="13"/>
        <v>110946.40281225249</v>
      </c>
      <c r="BA20" s="53">
        <f t="shared" si="13"/>
        <v>111195.73314861163</v>
      </c>
      <c r="BB20" s="53">
        <f t="shared" si="13"/>
        <v>111445.62380612633</v>
      </c>
      <c r="BC20" s="53">
        <f t="shared" si="13"/>
        <v>111696.07604400878</v>
      </c>
      <c r="BD20" s="53">
        <f t="shared" si="13"/>
        <v>111947.09112430098</v>
      </c>
      <c r="BE20" s="53">
        <f t="shared" si="13"/>
        <v>112198.67031188116</v>
      </c>
      <c r="BF20" s="53">
        <f t="shared" si="13"/>
        <v>112450.81487447007</v>
      </c>
      <c r="BG20" s="53">
        <f t="shared" si="13"/>
        <v>112703.52608263747</v>
      </c>
      <c r="BH20" s="53">
        <f t="shared" si="13"/>
        <v>112956.80520980843</v>
      </c>
      <c r="BI20" s="53">
        <f t="shared" si="13"/>
        <v>113210.65353226982</v>
      </c>
      <c r="BJ20" s="53">
        <f t="shared" si="13"/>
        <v>113465.07232917669</v>
      </c>
      <c r="BK20" s="53">
        <f t="shared" si="13"/>
        <v>113720.06288255878</v>
      </c>
      <c r="BL20" s="53">
        <f t="shared" si="13"/>
        <v>113975.62647732689</v>
      </c>
      <c r="BM20" s="53">
        <f t="shared" si="13"/>
        <v>114231.76440127946</v>
      </c>
      <c r="BN20" s="53">
        <f t="shared" si="13"/>
        <v>114488.47794510897</v>
      </c>
      <c r="BO20" s="53">
        <f t="shared" si="13"/>
        <v>114745.76840240849</v>
      </c>
      <c r="BP20" s="53">
        <f t="shared" si="13"/>
        <v>115003.63706967817</v>
      </c>
      <c r="BQ20" s="53">
        <f t="shared" si="13"/>
        <v>115262.08524633182</v>
      </c>
      <c r="BR20" s="53">
        <f t="shared" si="13"/>
        <v>115521.1142347034</v>
      </c>
      <c r="BS20" s="53">
        <f t="shared" si="13"/>
        <v>115780.72534005364</v>
      </c>
      <c r="BT20" s="53">
        <f t="shared" si="13"/>
        <v>116040.91987057656</v>
      </c>
      <c r="BU20" s="53">
        <f t="shared" si="13"/>
        <v>116301.6991374061</v>
      </c>
      <c r="BV20" s="53">
        <f t="shared" si="13"/>
        <v>116563.06445462274</v>
      </c>
      <c r="BW20" s="53">
        <f t="shared" si="13"/>
        <v>116825.01713926006</v>
      </c>
      <c r="BX20" s="53">
        <f t="shared" si="13"/>
        <v>117087.55851131145</v>
      </c>
      <c r="BY20" s="53">
        <f t="shared" si="13"/>
        <v>117350.68989373669</v>
      </c>
      <c r="BZ20" s="53">
        <f t="shared" si="13"/>
        <v>117614.41261246869</v>
      </c>
      <c r="CA20" s="53">
        <f t="shared" si="13"/>
        <v>117878.72799642012</v>
      </c>
      <c r="CB20" s="53">
        <f t="shared" si="13"/>
        <v>118143.6373774901</v>
      </c>
      <c r="CC20" s="53">
        <f t="shared" si="13"/>
        <v>118409.14209057097</v>
      </c>
      <c r="CD20" s="53">
        <f t="shared" si="13"/>
        <v>118675.24347355496</v>
      </c>
    </row>
    <row r="21" spans="2:82" s="113" customFormat="1" ht="12" customHeight="1" x14ac:dyDescent="0.2">
      <c r="B21" s="76">
        <f>B20+1</f>
        <v>2</v>
      </c>
      <c r="C21" s="123"/>
      <c r="D21" s="75"/>
      <c r="E21" s="81">
        <v>87653</v>
      </c>
      <c r="F21" s="81">
        <v>88953</v>
      </c>
      <c r="G21" s="81">
        <v>89264.335500000001</v>
      </c>
      <c r="H21" s="81">
        <v>89576.760674250007</v>
      </c>
      <c r="I21" s="81">
        <v>89890.279336609892</v>
      </c>
      <c r="J21" s="81">
        <v>90204.895314288035</v>
      </c>
      <c r="K21" s="81">
        <v>90520.612447888052</v>
      </c>
      <c r="L21" s="81">
        <v>90837.434591455662</v>
      </c>
      <c r="M21" s="81">
        <v>91155.365612525755</v>
      </c>
      <c r="N21" s="81">
        <v>91474.409392169604</v>
      </c>
      <c r="O21" s="81">
        <v>91794.569825042199</v>
      </c>
      <c r="P21" s="81">
        <v>92115.850819429848</v>
      </c>
      <c r="Q21" s="81">
        <v>92438.256297297863</v>
      </c>
      <c r="R21" s="81">
        <v>92761.790194338406</v>
      </c>
      <c r="S21" s="81">
        <v>93086.456460018599</v>
      </c>
      <c r="T21" s="81">
        <v>93412.259057628675</v>
      </c>
      <c r="U21" s="81">
        <v>93739.201964330379</v>
      </c>
      <c r="V21" s="81">
        <v>94067.289171205543</v>
      </c>
      <c r="W21" s="81">
        <v>94396.524683304771</v>
      </c>
      <c r="X21" s="81">
        <v>94726.912519696343</v>
      </c>
      <c r="Y21" s="81">
        <v>102530</v>
      </c>
      <c r="Z21" s="81">
        <v>102530</v>
      </c>
      <c r="AA21" s="81">
        <v>102530</v>
      </c>
      <c r="AB21" s="81">
        <v>102530</v>
      </c>
      <c r="AC21" s="50"/>
      <c r="AD21" s="53">
        <f ca="1">SUM(OFFSET($E21,,(COLUMNS($E21:E21)-1)*12,,12))</f>
        <v>1083440.5135136587</v>
      </c>
      <c r="AE21" s="53">
        <f ca="1">SUM(OFFSET($E21,,(COLUMNS($E21:F21)-1)*12,,12))</f>
        <v>1158748.6903478208</v>
      </c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>
        <f t="shared" ref="AT21:AT24" si="14">AB21</f>
        <v>102530</v>
      </c>
      <c r="AU21" s="53">
        <f t="shared" ref="AU21:CD21" si="15">AT21*(1+AU$18)</f>
        <v>102760.41611750281</v>
      </c>
      <c r="AV21" s="53">
        <f t="shared" si="15"/>
        <v>102991.35005015442</v>
      </c>
      <c r="AW21" s="53">
        <f t="shared" si="15"/>
        <v>103222.80296164306</v>
      </c>
      <c r="AX21" s="53">
        <f t="shared" si="15"/>
        <v>103454.77601827214</v>
      </c>
      <c r="AY21" s="53">
        <f t="shared" si="15"/>
        <v>103687.27038896612</v>
      </c>
      <c r="AZ21" s="53">
        <f t="shared" si="15"/>
        <v>103920.28724527637</v>
      </c>
      <c r="BA21" s="53">
        <f t="shared" si="15"/>
        <v>104153.8277613871</v>
      </c>
      <c r="BB21" s="53">
        <f t="shared" si="15"/>
        <v>104387.89311412128</v>
      </c>
      <c r="BC21" s="53">
        <f t="shared" si="15"/>
        <v>104622.48448294654</v>
      </c>
      <c r="BD21" s="53">
        <f t="shared" si="15"/>
        <v>104857.60304998116</v>
      </c>
      <c r="BE21" s="53">
        <f t="shared" si="15"/>
        <v>105093.24999999997</v>
      </c>
      <c r="BF21" s="53">
        <f t="shared" si="15"/>
        <v>105329.42652044036</v>
      </c>
      <c r="BG21" s="53">
        <f t="shared" si="15"/>
        <v>105566.13380140826</v>
      </c>
      <c r="BH21" s="53">
        <f t="shared" si="15"/>
        <v>105803.37303568411</v>
      </c>
      <c r="BI21" s="53">
        <f t="shared" si="15"/>
        <v>106041.14541872892</v>
      </c>
      <c r="BJ21" s="53">
        <f t="shared" si="15"/>
        <v>106279.45214869025</v>
      </c>
      <c r="BK21" s="53">
        <f t="shared" si="15"/>
        <v>106518.29442640826</v>
      </c>
      <c r="BL21" s="53">
        <f t="shared" si="15"/>
        <v>106757.67345542177</v>
      </c>
      <c r="BM21" s="53">
        <f t="shared" si="15"/>
        <v>106997.5904419743</v>
      </c>
      <c r="BN21" s="53">
        <f t="shared" si="15"/>
        <v>107238.04659502021</v>
      </c>
      <c r="BO21" s="53">
        <f t="shared" si="15"/>
        <v>107479.04312623068</v>
      </c>
      <c r="BP21" s="53">
        <f t="shared" si="15"/>
        <v>107720.58124999996</v>
      </c>
      <c r="BQ21" s="53">
        <f t="shared" si="15"/>
        <v>107962.66218345135</v>
      </c>
      <c r="BR21" s="53">
        <f t="shared" si="15"/>
        <v>108205.28714644344</v>
      </c>
      <c r="BS21" s="53">
        <f t="shared" si="15"/>
        <v>108448.45736157619</v>
      </c>
      <c r="BT21" s="53">
        <f t="shared" si="15"/>
        <v>108692.17405419712</v>
      </c>
      <c r="BU21" s="53">
        <f t="shared" si="15"/>
        <v>108936.43845240748</v>
      </c>
      <c r="BV21" s="53">
        <f t="shared" si="15"/>
        <v>109181.25178706844</v>
      </c>
      <c r="BW21" s="53">
        <f t="shared" si="15"/>
        <v>109426.61529180729</v>
      </c>
      <c r="BX21" s="53">
        <f t="shared" si="15"/>
        <v>109672.53020302365</v>
      </c>
      <c r="BY21" s="53">
        <f t="shared" si="15"/>
        <v>109918.9977598957</v>
      </c>
      <c r="BZ21" s="53">
        <f t="shared" si="15"/>
        <v>110166.01920438645</v>
      </c>
      <c r="CA21" s="53">
        <f t="shared" si="15"/>
        <v>110413.59578124995</v>
      </c>
      <c r="CB21" s="53">
        <f t="shared" si="15"/>
        <v>110661.72873803764</v>
      </c>
      <c r="CC21" s="53">
        <f t="shared" si="15"/>
        <v>110910.41932510454</v>
      </c>
      <c r="CD21" s="53">
        <f t="shared" si="15"/>
        <v>111159.66879561561</v>
      </c>
    </row>
    <row r="22" spans="2:82" s="113" customFormat="1" ht="12" customHeight="1" x14ac:dyDescent="0.2">
      <c r="B22" s="76">
        <f t="shared" ref="B22:B24" si="16">B21+1</f>
        <v>3</v>
      </c>
      <c r="C22" s="123"/>
      <c r="D22" s="75"/>
      <c r="E22" s="81">
        <v>78045</v>
      </c>
      <c r="F22" s="81">
        <v>78318.157500000001</v>
      </c>
      <c r="G22" s="81">
        <v>78592.271051250005</v>
      </c>
      <c r="H22" s="81">
        <v>78867.343999929391</v>
      </c>
      <c r="I22" s="81">
        <v>79143.379703929153</v>
      </c>
      <c r="J22" s="81">
        <v>79420.381532892905</v>
      </c>
      <c r="K22" s="81">
        <v>79698.352868258036</v>
      </c>
      <c r="L22" s="81">
        <v>79977.297103296951</v>
      </c>
      <c r="M22" s="81">
        <v>80257.217643158496</v>
      </c>
      <c r="N22" s="81">
        <v>80538.117904909552</v>
      </c>
      <c r="O22" s="81">
        <v>80820.001317576738</v>
      </c>
      <c r="P22" s="81">
        <v>81102.871322188264</v>
      </c>
      <c r="Q22" s="81">
        <v>79820</v>
      </c>
      <c r="R22" s="81">
        <v>80099.37000000001</v>
      </c>
      <c r="S22" s="81">
        <v>80379.717795000019</v>
      </c>
      <c r="T22" s="81">
        <v>80661.046807282517</v>
      </c>
      <c r="U22" s="81">
        <v>80943.360471108012</v>
      </c>
      <c r="V22" s="81">
        <v>81226.662232756891</v>
      </c>
      <c r="W22" s="81">
        <v>81510.95555057154</v>
      </c>
      <c r="X22" s="81">
        <v>81796.243894998552</v>
      </c>
      <c r="Y22" s="81">
        <v>78556</v>
      </c>
      <c r="Z22" s="81">
        <v>78556</v>
      </c>
      <c r="AA22" s="81">
        <v>78556</v>
      </c>
      <c r="AB22" s="81">
        <v>78556</v>
      </c>
      <c r="AC22" s="50"/>
      <c r="AD22" s="53">
        <f ca="1">SUM(OFFSET($E22,,(COLUMNS($E22:E22)-1)*12,,12))</f>
        <v>954780.39194738958</v>
      </c>
      <c r="AE22" s="53">
        <f ca="1">SUM(OFFSET($E22,,(COLUMNS($E22:F22)-1)*12,,12))</f>
        <v>960661.35675171751</v>
      </c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>
        <f t="shared" si="14"/>
        <v>78556</v>
      </c>
      <c r="AU22" s="53">
        <f t="shared" ref="AU22:CD22" si="17">AT22*(1+AU$18)</f>
        <v>78732.539242431987</v>
      </c>
      <c r="AV22" s="53">
        <f t="shared" si="17"/>
        <v>78909.475222275738</v>
      </c>
      <c r="AW22" s="53">
        <f t="shared" si="17"/>
        <v>79086.808831120972</v>
      </c>
      <c r="AX22" s="53">
        <f t="shared" si="17"/>
        <v>79264.540962561077</v>
      </c>
      <c r="AY22" s="53">
        <f t="shared" si="17"/>
        <v>79442.672512197634</v>
      </c>
      <c r="AZ22" s="53">
        <f t="shared" si="17"/>
        <v>79621.204377644899</v>
      </c>
      <c r="BA22" s="53">
        <f t="shared" si="17"/>
        <v>79800.137458534344</v>
      </c>
      <c r="BB22" s="53">
        <f t="shared" si="17"/>
        <v>79979.472656519196</v>
      </c>
      <c r="BC22" s="53">
        <f t="shared" si="17"/>
        <v>80159.21087527895</v>
      </c>
      <c r="BD22" s="53">
        <f t="shared" si="17"/>
        <v>80339.353020523966</v>
      </c>
      <c r="BE22" s="53">
        <f t="shared" si="17"/>
        <v>80519.899999999994</v>
      </c>
      <c r="BF22" s="53">
        <f t="shared" si="17"/>
        <v>80700.852723492775</v>
      </c>
      <c r="BG22" s="53">
        <f t="shared" si="17"/>
        <v>80882.212102832622</v>
      </c>
      <c r="BH22" s="53">
        <f t="shared" si="17"/>
        <v>81063.97905189899</v>
      </c>
      <c r="BI22" s="53">
        <f t="shared" si="17"/>
        <v>81246.154486625106</v>
      </c>
      <c r="BJ22" s="53">
        <f t="shared" si="17"/>
        <v>81428.739325002578</v>
      </c>
      <c r="BK22" s="53">
        <f t="shared" si="17"/>
        <v>81611.734487086025</v>
      </c>
      <c r="BL22" s="53">
        <f t="shared" si="17"/>
        <v>81795.140894997705</v>
      </c>
      <c r="BM22" s="53">
        <f t="shared" si="17"/>
        <v>81978.959472932169</v>
      </c>
      <c r="BN22" s="53">
        <f t="shared" si="17"/>
        <v>82163.19114716092</v>
      </c>
      <c r="BO22" s="53">
        <f t="shared" si="17"/>
        <v>82347.836846037055</v>
      </c>
      <c r="BP22" s="53">
        <f t="shared" si="17"/>
        <v>82532.897499999992</v>
      </c>
      <c r="BQ22" s="53">
        <f t="shared" si="17"/>
        <v>82718.3740415801</v>
      </c>
      <c r="BR22" s="53">
        <f t="shared" si="17"/>
        <v>82904.267405403443</v>
      </c>
      <c r="BS22" s="53">
        <f t="shared" si="17"/>
        <v>83090.578528196464</v>
      </c>
      <c r="BT22" s="53">
        <f t="shared" si="17"/>
        <v>83277.308348790728</v>
      </c>
      <c r="BU22" s="53">
        <f t="shared" si="17"/>
        <v>83464.457808127641</v>
      </c>
      <c r="BV22" s="53">
        <f t="shared" si="17"/>
        <v>83652.027849263177</v>
      </c>
      <c r="BW22" s="53">
        <f t="shared" si="17"/>
        <v>83840.019417372649</v>
      </c>
      <c r="BX22" s="53">
        <f t="shared" si="17"/>
        <v>84028.433459755484</v>
      </c>
      <c r="BY22" s="53">
        <f t="shared" si="17"/>
        <v>84217.270925839955</v>
      </c>
      <c r="BZ22" s="53">
        <f t="shared" si="17"/>
        <v>84406.532767187993</v>
      </c>
      <c r="CA22" s="53">
        <f t="shared" si="17"/>
        <v>84596.219937499991</v>
      </c>
      <c r="CB22" s="53">
        <f t="shared" si="17"/>
        <v>84786.333392619592</v>
      </c>
      <c r="CC22" s="53">
        <f t="shared" si="17"/>
        <v>84976.874090538506</v>
      </c>
      <c r="CD22" s="53">
        <f t="shared" si="17"/>
        <v>85167.842991401354</v>
      </c>
    </row>
    <row r="23" spans="2:82" s="113" customFormat="1" ht="12" customHeight="1" x14ac:dyDescent="0.2">
      <c r="B23" s="76">
        <f t="shared" si="16"/>
        <v>4</v>
      </c>
      <c r="C23" s="123"/>
      <c r="D23" s="75"/>
      <c r="E23" s="81">
        <v>77539.943250000011</v>
      </c>
      <c r="F23" s="81">
        <v>85432</v>
      </c>
      <c r="G23" s="81">
        <v>77000</v>
      </c>
      <c r="H23" s="81">
        <v>77269.5</v>
      </c>
      <c r="I23" s="81">
        <v>77539.943250000011</v>
      </c>
      <c r="J23" s="81">
        <v>77811.333051375012</v>
      </c>
      <c r="K23" s="81">
        <v>78083.672717054826</v>
      </c>
      <c r="L23" s="81">
        <v>78356.96557156452</v>
      </c>
      <c r="M23" s="81">
        <v>78631.214951065005</v>
      </c>
      <c r="N23" s="81">
        <v>78906.424203393733</v>
      </c>
      <c r="O23" s="81">
        <v>79182.596688105623</v>
      </c>
      <c r="P23" s="81">
        <v>79459.735776514004</v>
      </c>
      <c r="Q23" s="81">
        <v>79737.844851731803</v>
      </c>
      <c r="R23" s="81">
        <v>80016.927308712868</v>
      </c>
      <c r="S23" s="81">
        <v>80296.986554293369</v>
      </c>
      <c r="T23" s="81">
        <v>80578.026007233406</v>
      </c>
      <c r="U23" s="81">
        <v>80860.049098258722</v>
      </c>
      <c r="V23" s="81">
        <v>81143.059270102633</v>
      </c>
      <c r="W23" s="81">
        <v>81427.059977547993</v>
      </c>
      <c r="X23" s="81">
        <v>80312</v>
      </c>
      <c r="Y23" s="81">
        <v>80593.092000000004</v>
      </c>
      <c r="Z23" s="81">
        <v>80875.167822000003</v>
      </c>
      <c r="AA23" s="81">
        <v>81158.230909377002</v>
      </c>
      <c r="AB23" s="81">
        <v>81442.284717559829</v>
      </c>
      <c r="AC23" s="50"/>
      <c r="AD23" s="53">
        <f ca="1">SUM(OFFSET($E23,,(COLUMNS($E23:E23)-1)*12,,12))</f>
        <v>945213.32945907279</v>
      </c>
      <c r="AE23" s="53">
        <f ca="1">SUM(OFFSET($E23,,(COLUMNS($E23:F23)-1)*12,,12))</f>
        <v>968440.72851681756</v>
      </c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>
        <f t="shared" si="14"/>
        <v>81442.284717559829</v>
      </c>
      <c r="AU23" s="53">
        <f t="shared" ref="AU23:CD23" si="18">AT23*(1+AU$18)</f>
        <v>81625.310320263219</v>
      </c>
      <c r="AV23" s="53">
        <f t="shared" si="18"/>
        <v>81808.747237204196</v>
      </c>
      <c r="AW23" s="53">
        <f t="shared" si="18"/>
        <v>81992.596392731022</v>
      </c>
      <c r="AX23" s="53">
        <f t="shared" si="18"/>
        <v>82176.858713269292</v>
      </c>
      <c r="AY23" s="53">
        <f t="shared" si="18"/>
        <v>82361.535127326541</v>
      </c>
      <c r="AZ23" s="53">
        <f t="shared" si="18"/>
        <v>82546.626565496932</v>
      </c>
      <c r="BA23" s="53">
        <f t="shared" si="18"/>
        <v>82732.133960465988</v>
      </c>
      <c r="BB23" s="53">
        <f t="shared" si="18"/>
        <v>82918.058247015229</v>
      </c>
      <c r="BC23" s="53">
        <f t="shared" si="18"/>
        <v>83104.400362026936</v>
      </c>
      <c r="BD23" s="53">
        <f t="shared" si="18"/>
        <v>83291.161244488831</v>
      </c>
      <c r="BE23" s="53">
        <f t="shared" si="18"/>
        <v>83478.341835498839</v>
      </c>
      <c r="BF23" s="53">
        <f t="shared" si="18"/>
        <v>83665.943078269818</v>
      </c>
      <c r="BG23" s="53">
        <f t="shared" si="18"/>
        <v>83853.965918134316</v>
      </c>
      <c r="BH23" s="53">
        <f t="shared" si="18"/>
        <v>84042.411302549313</v>
      </c>
      <c r="BI23" s="53">
        <f t="shared" si="18"/>
        <v>84231.280181101043</v>
      </c>
      <c r="BJ23" s="53">
        <f t="shared" si="18"/>
        <v>84420.573505509718</v>
      </c>
      <c r="BK23" s="53">
        <f t="shared" si="18"/>
        <v>84610.292229634375</v>
      </c>
      <c r="BL23" s="53">
        <f t="shared" si="18"/>
        <v>84800.437309477653</v>
      </c>
      <c r="BM23" s="53">
        <f t="shared" si="18"/>
        <v>84991.009703190619</v>
      </c>
      <c r="BN23" s="53">
        <f t="shared" si="18"/>
        <v>85182.010371077617</v>
      </c>
      <c r="BO23" s="53">
        <f t="shared" si="18"/>
        <v>85373.440275601053</v>
      </c>
      <c r="BP23" s="53">
        <f t="shared" si="18"/>
        <v>85565.300381386318</v>
      </c>
      <c r="BQ23" s="53">
        <f t="shared" si="18"/>
        <v>85757.59165522657</v>
      </c>
      <c r="BR23" s="53">
        <f t="shared" si="18"/>
        <v>85950.315066087671</v>
      </c>
      <c r="BS23" s="53">
        <f t="shared" si="18"/>
        <v>86143.471585113046</v>
      </c>
      <c r="BT23" s="53">
        <f t="shared" si="18"/>
        <v>86337.062185628558</v>
      </c>
      <c r="BU23" s="53">
        <f t="shared" si="18"/>
        <v>86531.087843147441</v>
      </c>
      <c r="BV23" s="53">
        <f t="shared" si="18"/>
        <v>86725.549535375205</v>
      </c>
      <c r="BW23" s="53">
        <f t="shared" si="18"/>
        <v>86920.448242214567</v>
      </c>
      <c r="BX23" s="53">
        <f t="shared" si="18"/>
        <v>87115.784945770356</v>
      </c>
      <c r="BY23" s="53">
        <f t="shared" si="18"/>
        <v>87311.560630354521</v>
      </c>
      <c r="BZ23" s="53">
        <f t="shared" si="18"/>
        <v>87507.776282491046</v>
      </c>
      <c r="CA23" s="53">
        <f t="shared" si="18"/>
        <v>87704.432890920943</v>
      </c>
      <c r="CB23" s="53">
        <f t="shared" si="18"/>
        <v>87901.531446607201</v>
      </c>
      <c r="CC23" s="53">
        <f t="shared" si="18"/>
        <v>88099.072942739833</v>
      </c>
      <c r="CD23" s="53">
        <f t="shared" si="18"/>
        <v>88297.058374740838</v>
      </c>
    </row>
    <row r="24" spans="2:82" s="113" customFormat="1" ht="12" customHeight="1" x14ac:dyDescent="0.2">
      <c r="B24" s="76">
        <f t="shared" si="16"/>
        <v>5</v>
      </c>
      <c r="C24" s="123"/>
      <c r="D24" s="75"/>
      <c r="E24" s="81">
        <v>56888</v>
      </c>
      <c r="F24" s="81">
        <v>57087.108</v>
      </c>
      <c r="G24" s="81">
        <v>57286.912878000003</v>
      </c>
      <c r="H24" s="81">
        <v>57487.417073073004</v>
      </c>
      <c r="I24" s="81">
        <v>57688.623032828764</v>
      </c>
      <c r="J24" s="81">
        <v>57890.533213443669</v>
      </c>
      <c r="K24" s="81">
        <v>58093.150079690728</v>
      </c>
      <c r="L24" s="81">
        <v>58296.476104969646</v>
      </c>
      <c r="M24" s="81">
        <v>58500.513771337042</v>
      </c>
      <c r="N24" s="81">
        <v>58705.265569536728</v>
      </c>
      <c r="O24" s="81">
        <v>58910.733999030112</v>
      </c>
      <c r="P24" s="81">
        <v>59116.921568026723</v>
      </c>
      <c r="Q24" s="81">
        <v>59323.830793514819</v>
      </c>
      <c r="R24" s="81">
        <v>59531.464201292125</v>
      </c>
      <c r="S24" s="81">
        <v>59739.824325996648</v>
      </c>
      <c r="T24" s="81">
        <v>59948.91371113764</v>
      </c>
      <c r="U24" s="81">
        <v>60158.734909126622</v>
      </c>
      <c r="V24" s="81">
        <v>60369.29048130857</v>
      </c>
      <c r="W24" s="81">
        <v>60580.582997993151</v>
      </c>
      <c r="X24" s="81">
        <v>60792.615038486132</v>
      </c>
      <c r="Y24" s="81">
        <v>61005.389191120834</v>
      </c>
      <c r="Z24" s="81">
        <v>61218.908053289757</v>
      </c>
      <c r="AA24" s="81">
        <v>61433.174231476274</v>
      </c>
      <c r="AB24" s="81">
        <v>61648.190341286441</v>
      </c>
      <c r="AC24" s="50"/>
      <c r="AD24" s="53">
        <f ca="1">SUM(OFFSET($E24,,(COLUMNS($E24:E24)-1)*12,,12))</f>
        <v>695951.65528993646</v>
      </c>
      <c r="AE24" s="53">
        <f ca="1">SUM(OFFSET($E24,,(COLUMNS($E24:F24)-1)*12,,12))</f>
        <v>725750.91827602906</v>
      </c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>
        <f t="shared" si="14"/>
        <v>61648.190341286441</v>
      </c>
      <c r="AU24" s="53">
        <f t="shared" ref="AU24:CD24" si="19">AT24*(1+AU$18)</f>
        <v>61786.732589111605</v>
      </c>
      <c r="AV24" s="53">
        <f t="shared" si="19"/>
        <v>61925.586183536339</v>
      </c>
      <c r="AW24" s="53">
        <f t="shared" si="19"/>
        <v>62064.751824251216</v>
      </c>
      <c r="AX24" s="53">
        <f t="shared" si="19"/>
        <v>62204.230212519236</v>
      </c>
      <c r="AY24" s="53">
        <f t="shared" si="19"/>
        <v>62344.022051179338</v>
      </c>
      <c r="AZ24" s="53">
        <f t="shared" si="19"/>
        <v>62484.128044649959</v>
      </c>
      <c r="BA24" s="53">
        <f t="shared" si="19"/>
        <v>62624.548898932582</v>
      </c>
      <c r="BB24" s="53">
        <f t="shared" si="19"/>
        <v>62765.285321615287</v>
      </c>
      <c r="BC24" s="53">
        <f t="shared" si="19"/>
        <v>62906.338021876312</v>
      </c>
      <c r="BD24" s="53">
        <f t="shared" si="19"/>
        <v>63047.707710487652</v>
      </c>
      <c r="BE24" s="53">
        <f t="shared" si="19"/>
        <v>63189.395099818612</v>
      </c>
      <c r="BF24" s="53">
        <f t="shared" si="19"/>
        <v>63331.4009038394</v>
      </c>
      <c r="BG24" s="53">
        <f t="shared" si="19"/>
        <v>63473.725838124752</v>
      </c>
      <c r="BH24" s="53">
        <f t="shared" si="19"/>
        <v>63616.370619857502</v>
      </c>
      <c r="BI24" s="53">
        <f t="shared" si="19"/>
        <v>63759.335967832223</v>
      </c>
      <c r="BJ24" s="53">
        <f t="shared" si="19"/>
        <v>63902.622602458825</v>
      </c>
      <c r="BK24" s="53">
        <f t="shared" si="19"/>
        <v>64046.231245766212</v>
      </c>
      <c r="BL24" s="53">
        <f t="shared" si="19"/>
        <v>64190.1626214059</v>
      </c>
      <c r="BM24" s="53">
        <f t="shared" si="19"/>
        <v>64334.417454655668</v>
      </c>
      <c r="BN24" s="53">
        <f t="shared" si="19"/>
        <v>64478.99647242322</v>
      </c>
      <c r="BO24" s="53">
        <f t="shared" si="19"/>
        <v>64623.900403249841</v>
      </c>
      <c r="BP24" s="53">
        <f t="shared" si="19"/>
        <v>64769.129977314071</v>
      </c>
      <c r="BQ24" s="53">
        <f t="shared" si="19"/>
        <v>64914.685926435384</v>
      </c>
      <c r="BR24" s="53">
        <f t="shared" si="19"/>
        <v>65060.568984077872</v>
      </c>
      <c r="BS24" s="53">
        <f t="shared" si="19"/>
        <v>65206.779885353943</v>
      </c>
      <c r="BT24" s="53">
        <f t="shared" si="19"/>
        <v>65353.319367028031</v>
      </c>
      <c r="BU24" s="53">
        <f t="shared" si="19"/>
        <v>65500.188167520297</v>
      </c>
      <c r="BV24" s="53">
        <f t="shared" si="19"/>
        <v>65647.387026910365</v>
      </c>
      <c r="BW24" s="53">
        <f t="shared" si="19"/>
        <v>65794.91668694104</v>
      </c>
      <c r="BX24" s="53">
        <f t="shared" si="19"/>
        <v>65942.777891022051</v>
      </c>
      <c r="BY24" s="53">
        <f t="shared" si="19"/>
        <v>66090.971384233795</v>
      </c>
      <c r="BZ24" s="53">
        <f t="shared" si="19"/>
        <v>66239.497913331084</v>
      </c>
      <c r="CA24" s="53">
        <f t="shared" si="19"/>
        <v>66388.358226746917</v>
      </c>
      <c r="CB24" s="53">
        <f t="shared" si="19"/>
        <v>66537.553074596261</v>
      </c>
      <c r="CC24" s="53">
        <f t="shared" si="19"/>
        <v>66687.083208679804</v>
      </c>
      <c r="CD24" s="53">
        <f t="shared" si="19"/>
        <v>66836.949382487772</v>
      </c>
    </row>
    <row r="25" spans="2:82" s="113" customFormat="1" ht="5.0999999999999996" customHeight="1" x14ac:dyDescent="0.2">
      <c r="B25" s="75"/>
      <c r="C25" s="123"/>
      <c r="D25" s="7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50"/>
      <c r="AD25" s="45"/>
      <c r="AE25" s="45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</row>
    <row r="26" spans="2:82" s="113" customFormat="1" ht="12" customHeight="1" x14ac:dyDescent="0.2">
      <c r="B26" s="32" t="s">
        <v>20</v>
      </c>
      <c r="C26" s="120"/>
      <c r="D26" s="32"/>
      <c r="E26" s="57">
        <f>SUM(E20:E24)</f>
        <v>378170.94325000001</v>
      </c>
      <c r="F26" s="57">
        <f t="shared" ref="F26:AB26" si="20">SUM(F20:F24)</f>
        <v>388108.42300000001</v>
      </c>
      <c r="G26" s="57">
        <f t="shared" si="20"/>
        <v>380735.79048050003</v>
      </c>
      <c r="H26" s="57">
        <f t="shared" si="20"/>
        <v>382068.36574718176</v>
      </c>
      <c r="I26" s="57">
        <f t="shared" si="20"/>
        <v>383405.60502729705</v>
      </c>
      <c r="J26" s="57">
        <f t="shared" si="20"/>
        <v>384747.52464489249</v>
      </c>
      <c r="K26" s="57">
        <f t="shared" si="20"/>
        <v>386094.14098114969</v>
      </c>
      <c r="L26" s="57">
        <f t="shared" si="20"/>
        <v>387445.47047458368</v>
      </c>
      <c r="M26" s="57">
        <f t="shared" si="20"/>
        <v>388801.52962124482</v>
      </c>
      <c r="N26" s="57">
        <f t="shared" si="20"/>
        <v>390162.33497491915</v>
      </c>
      <c r="O26" s="57">
        <f t="shared" si="20"/>
        <v>391527.90314733144</v>
      </c>
      <c r="P26" s="57">
        <f t="shared" si="20"/>
        <v>392898.25080834707</v>
      </c>
      <c r="Q26" s="57">
        <f t="shared" si="20"/>
        <v>416654.93194254453</v>
      </c>
      <c r="R26" s="57">
        <f t="shared" si="20"/>
        <v>418113.22420434339</v>
      </c>
      <c r="S26" s="57">
        <f t="shared" si="20"/>
        <v>419576.62048905861</v>
      </c>
      <c r="T26" s="57">
        <f t="shared" si="20"/>
        <v>421045.13866077043</v>
      </c>
      <c r="U26" s="57">
        <f t="shared" si="20"/>
        <v>422518.79664608312</v>
      </c>
      <c r="V26" s="57">
        <f t="shared" si="20"/>
        <v>423997.61243434442</v>
      </c>
      <c r="W26" s="57">
        <f t="shared" si="20"/>
        <v>425481.60407786461</v>
      </c>
      <c r="X26" s="57">
        <f t="shared" si="20"/>
        <v>425570.73500466777</v>
      </c>
      <c r="Y26" s="57">
        <f t="shared" si="20"/>
        <v>431005.24511503777</v>
      </c>
      <c r="Z26" s="57">
        <f t="shared" si="20"/>
        <v>431879.96247294039</v>
      </c>
      <c r="AA26" s="57">
        <f t="shared" si="20"/>
        <v>432757.74134159571</v>
      </c>
      <c r="AB26" s="57">
        <f t="shared" si="20"/>
        <v>433638.59243629128</v>
      </c>
      <c r="AC26" s="56"/>
      <c r="AD26" s="57">
        <f ca="1">SUM(OFFSET($E26,,(COLUMNS($E26:E26)-1)*12,,12))</f>
        <v>4634166.2821574472</v>
      </c>
      <c r="AE26" s="57">
        <f ca="1">SUM(OFFSET($E26,,(COLUMNS($E26:F26)-1)*12,,12))</f>
        <v>5102240.2048255419</v>
      </c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7">
        <f>AB26</f>
        <v>433638.59243629128</v>
      </c>
      <c r="AU26" s="57">
        <f t="shared" ref="AU26:CD26" si="21">SUM(AU20:AU24)</f>
        <v>434613.11034196336</v>
      </c>
      <c r="AV26" s="57">
        <f t="shared" si="21"/>
        <v>435589.81828598771</v>
      </c>
      <c r="AW26" s="57">
        <f t="shared" si="21"/>
        <v>436568.72119004716</v>
      </c>
      <c r="AX26" s="57">
        <f t="shared" si="21"/>
        <v>437549.82398688502</v>
      </c>
      <c r="AY26" s="57">
        <f t="shared" si="21"/>
        <v>438533.13162032986</v>
      </c>
      <c r="AZ26" s="57">
        <f t="shared" si="21"/>
        <v>439518.64904532058</v>
      </c>
      <c r="BA26" s="57">
        <f t="shared" si="21"/>
        <v>440506.38122793165</v>
      </c>
      <c r="BB26" s="57">
        <f t="shared" si="21"/>
        <v>441496.33314539731</v>
      </c>
      <c r="BC26" s="57">
        <f t="shared" si="21"/>
        <v>442488.5097861375</v>
      </c>
      <c r="BD26" s="57">
        <f t="shared" si="21"/>
        <v>443482.9161497826</v>
      </c>
      <c r="BE26" s="57">
        <f t="shared" si="21"/>
        <v>444479.55724719854</v>
      </c>
      <c r="BF26" s="57">
        <f t="shared" si="21"/>
        <v>445478.43810051243</v>
      </c>
      <c r="BG26" s="57">
        <f t="shared" si="21"/>
        <v>446479.56374313741</v>
      </c>
      <c r="BH26" s="57">
        <f t="shared" si="21"/>
        <v>447482.93921979837</v>
      </c>
      <c r="BI26" s="57">
        <f t="shared" si="21"/>
        <v>448488.56958655716</v>
      </c>
      <c r="BJ26" s="57">
        <f t="shared" si="21"/>
        <v>449496.45991083805</v>
      </c>
      <c r="BK26" s="57">
        <f t="shared" si="21"/>
        <v>450506.61527145363</v>
      </c>
      <c r="BL26" s="57">
        <f t="shared" si="21"/>
        <v>451519.04075862991</v>
      </c>
      <c r="BM26" s="57">
        <f t="shared" si="21"/>
        <v>452533.74147403223</v>
      </c>
      <c r="BN26" s="57">
        <f t="shared" si="21"/>
        <v>453550.7225307909</v>
      </c>
      <c r="BO26" s="57">
        <f t="shared" si="21"/>
        <v>454569.98905352713</v>
      </c>
      <c r="BP26" s="57">
        <f t="shared" si="21"/>
        <v>455591.54617837851</v>
      </c>
      <c r="BQ26" s="57">
        <f t="shared" si="21"/>
        <v>456615.39905302518</v>
      </c>
      <c r="BR26" s="57">
        <f t="shared" si="21"/>
        <v>457641.55283671583</v>
      </c>
      <c r="BS26" s="57">
        <f t="shared" si="21"/>
        <v>458670.01270029321</v>
      </c>
      <c r="BT26" s="57">
        <f t="shared" si="21"/>
        <v>459700.78382622101</v>
      </c>
      <c r="BU26" s="57">
        <f t="shared" si="21"/>
        <v>460733.87140860897</v>
      </c>
      <c r="BV26" s="57">
        <f t="shared" si="21"/>
        <v>461769.28065323993</v>
      </c>
      <c r="BW26" s="57">
        <f t="shared" si="21"/>
        <v>462807.01677759562</v>
      </c>
      <c r="BX26" s="57">
        <f t="shared" si="21"/>
        <v>463847.08501088299</v>
      </c>
      <c r="BY26" s="57">
        <f t="shared" si="21"/>
        <v>464889.49059406068</v>
      </c>
      <c r="BZ26" s="57">
        <f t="shared" si="21"/>
        <v>465934.23877986526</v>
      </c>
      <c r="CA26" s="57">
        <f t="shared" si="21"/>
        <v>466981.33483283792</v>
      </c>
      <c r="CB26" s="57">
        <f t="shared" si="21"/>
        <v>468030.78402935079</v>
      </c>
      <c r="CC26" s="57">
        <f t="shared" si="21"/>
        <v>469082.59165763366</v>
      </c>
      <c r="CD26" s="57">
        <f t="shared" si="21"/>
        <v>470136.76301780052</v>
      </c>
    </row>
    <row r="27" spans="2:82" s="113" customFormat="1" ht="12" customHeight="1" x14ac:dyDescent="0.2">
      <c r="B27" s="67" t="s">
        <v>41</v>
      </c>
      <c r="C27" s="120"/>
      <c r="D27" s="32"/>
      <c r="E27" s="107"/>
      <c r="F27" s="135">
        <f>F26/E26-1</f>
        <v>2.6277745361918514E-2</v>
      </c>
      <c r="G27" s="135">
        <f t="shared" ref="G27:AB27" si="22">G26/F26-1</f>
        <v>-1.8996321859007903E-2</v>
      </c>
      <c r="H27" s="135">
        <f t="shared" si="22"/>
        <v>3.4999999999998366E-3</v>
      </c>
      <c r="I27" s="135">
        <f t="shared" si="22"/>
        <v>3.5000000000005027E-3</v>
      </c>
      <c r="J27" s="135">
        <f t="shared" si="22"/>
        <v>3.4999999999998366E-3</v>
      </c>
      <c r="K27" s="135">
        <f t="shared" si="22"/>
        <v>3.5000000000002807E-3</v>
      </c>
      <c r="L27" s="135">
        <f t="shared" si="22"/>
        <v>3.4999999999998366E-3</v>
      </c>
      <c r="M27" s="135">
        <f t="shared" si="22"/>
        <v>3.5000000000002807E-3</v>
      </c>
      <c r="N27" s="135">
        <f t="shared" si="22"/>
        <v>3.5000000000000586E-3</v>
      </c>
      <c r="O27" s="135">
        <f t="shared" si="22"/>
        <v>3.5000000000002807E-3</v>
      </c>
      <c r="P27" s="135">
        <f t="shared" si="22"/>
        <v>3.4999999999998366E-3</v>
      </c>
      <c r="Q27" s="135">
        <f t="shared" si="22"/>
        <v>6.0465224992273692E-2</v>
      </c>
      <c r="R27" s="135">
        <f t="shared" si="22"/>
        <v>3.4999999999998366E-3</v>
      </c>
      <c r="S27" s="135">
        <f t="shared" si="22"/>
        <v>3.5000000000000586E-3</v>
      </c>
      <c r="T27" s="135">
        <f t="shared" si="22"/>
        <v>3.5000000000002807E-3</v>
      </c>
      <c r="U27" s="135">
        <f t="shared" si="22"/>
        <v>3.5000000000000586E-3</v>
      </c>
      <c r="V27" s="135">
        <f t="shared" si="22"/>
        <v>3.5000000000000586E-3</v>
      </c>
      <c r="W27" s="135">
        <f t="shared" si="22"/>
        <v>3.5000000000000586E-3</v>
      </c>
      <c r="X27" s="135">
        <f t="shared" si="22"/>
        <v>2.0948244518437242E-4</v>
      </c>
      <c r="Y27" s="135">
        <f t="shared" si="22"/>
        <v>1.2769933793286725E-2</v>
      </c>
      <c r="Z27" s="135">
        <f t="shared" si="22"/>
        <v>2.0294819327990599E-3</v>
      </c>
      <c r="AA27" s="135">
        <f t="shared" si="22"/>
        <v>2.0324602781502943E-3</v>
      </c>
      <c r="AB27" s="135">
        <f t="shared" si="22"/>
        <v>2.0354369443855713E-3</v>
      </c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135">
        <f t="shared" ref="AU27" si="23">AU26/AT26-1</f>
        <v>2.2473043743569399E-3</v>
      </c>
      <c r="AV27" s="135">
        <f t="shared" ref="AV27" si="24">AV26/AU26-1</f>
        <v>2.2473043743569399E-3</v>
      </c>
      <c r="AW27" s="135">
        <f t="shared" ref="AW27" si="25">AW26/AV26-1</f>
        <v>2.2473043743569399E-3</v>
      </c>
      <c r="AX27" s="135">
        <f t="shared" ref="AX27" si="26">AX26/AW26-1</f>
        <v>2.2473043743571619E-3</v>
      </c>
      <c r="AY27" s="135">
        <f t="shared" ref="AY27" si="27">AY26/AX26-1</f>
        <v>2.2473043743569399E-3</v>
      </c>
      <c r="AZ27" s="135">
        <f t="shared" ref="AZ27" si="28">AZ26/AY26-1</f>
        <v>2.2473043743567178E-3</v>
      </c>
      <c r="BA27" s="135">
        <f t="shared" ref="BA27" si="29">BA26/AZ26-1</f>
        <v>2.2473043743571619E-3</v>
      </c>
      <c r="BB27" s="135">
        <f t="shared" ref="BB27" si="30">BB26/BA26-1</f>
        <v>2.2473043743569399E-3</v>
      </c>
      <c r="BC27" s="135">
        <f t="shared" ref="BC27" si="31">BC26/BB26-1</f>
        <v>2.2473043743569399E-3</v>
      </c>
      <c r="BD27" s="135">
        <f t="shared" ref="BD27" si="32">BD26/BC26-1</f>
        <v>2.2473043743569399E-3</v>
      </c>
      <c r="BE27" s="135">
        <f t="shared" ref="BE27" si="33">BE26/BD26-1</f>
        <v>2.2473043743569399E-3</v>
      </c>
      <c r="BF27" s="135">
        <f t="shared" ref="BF27" si="34">BF26/BE26-1</f>
        <v>2.2473043743569399E-3</v>
      </c>
      <c r="BG27" s="135">
        <f t="shared" ref="BG27" si="35">BG26/BF26-1</f>
        <v>2.2473043743569399E-3</v>
      </c>
      <c r="BH27" s="135">
        <f t="shared" ref="BH27" si="36">BH26/BG26-1</f>
        <v>2.2473043743569399E-3</v>
      </c>
      <c r="BI27" s="135">
        <f t="shared" ref="BI27" si="37">BI26/BH26-1</f>
        <v>2.2473043743569399E-3</v>
      </c>
      <c r="BJ27" s="135">
        <f t="shared" ref="BJ27" si="38">BJ26/BI26-1</f>
        <v>2.2473043743567178E-3</v>
      </c>
      <c r="BK27" s="135">
        <f t="shared" ref="BK27" si="39">BK26/BJ26-1</f>
        <v>2.2473043743569399E-3</v>
      </c>
      <c r="BL27" s="135">
        <f t="shared" ref="BL27" si="40">BL26/BK26-1</f>
        <v>2.2473043743569399E-3</v>
      </c>
      <c r="BM27" s="135">
        <f t="shared" ref="BM27" si="41">BM26/BL26-1</f>
        <v>2.2473043743569399E-3</v>
      </c>
      <c r="BN27" s="135">
        <f t="shared" ref="BN27" si="42">BN26/BM26-1</f>
        <v>2.2473043743569399E-3</v>
      </c>
      <c r="BO27" s="135">
        <f t="shared" ref="BO27" si="43">BO26/BN26-1</f>
        <v>2.2473043743569399E-3</v>
      </c>
      <c r="BP27" s="135">
        <f t="shared" ref="BP27" si="44">BP26/BO26-1</f>
        <v>2.2473043743569399E-3</v>
      </c>
      <c r="BQ27" s="135">
        <f t="shared" ref="BQ27" si="45">BQ26/BP26-1</f>
        <v>2.2473043743569399E-3</v>
      </c>
      <c r="BR27" s="135">
        <f t="shared" ref="BR27" si="46">BR26/BQ26-1</f>
        <v>2.2473043743569399E-3</v>
      </c>
      <c r="BS27" s="135">
        <f t="shared" ref="BS27" si="47">BS26/BR26-1</f>
        <v>2.2473043743567178E-3</v>
      </c>
      <c r="BT27" s="135">
        <f t="shared" ref="BT27" si="48">BT26/BS26-1</f>
        <v>2.2473043743571619E-3</v>
      </c>
      <c r="BU27" s="135">
        <f t="shared" ref="BU27" si="49">BU26/BT26-1</f>
        <v>2.2473043743569399E-3</v>
      </c>
      <c r="BV27" s="135">
        <f t="shared" ref="BV27" si="50">BV26/BU26-1</f>
        <v>2.2473043743569399E-3</v>
      </c>
      <c r="BW27" s="135">
        <f t="shared" ref="BW27" si="51">BW26/BV26-1</f>
        <v>2.2473043743569399E-3</v>
      </c>
      <c r="BX27" s="135">
        <f t="shared" ref="BX27" si="52">BX26/BW26-1</f>
        <v>2.2473043743569399E-3</v>
      </c>
      <c r="BY27" s="135">
        <f t="shared" ref="BY27" si="53">BY26/BX26-1</f>
        <v>2.2473043743569399E-3</v>
      </c>
      <c r="BZ27" s="135">
        <f t="shared" ref="BZ27" si="54">BZ26/BY26-1</f>
        <v>2.2473043743569399E-3</v>
      </c>
      <c r="CA27" s="135">
        <f t="shared" ref="CA27" si="55">CA26/BZ26-1</f>
        <v>2.2473043743569399E-3</v>
      </c>
      <c r="CB27" s="135">
        <f t="shared" ref="CB27" si="56">CB26/CA26-1</f>
        <v>2.2473043743569399E-3</v>
      </c>
      <c r="CC27" s="135">
        <f t="shared" ref="CC27" si="57">CC26/CB26-1</f>
        <v>2.2473043743569399E-3</v>
      </c>
      <c r="CD27" s="135">
        <f t="shared" ref="CD27" si="58">CD26/CC26-1</f>
        <v>2.2473043743569399E-3</v>
      </c>
    </row>
    <row r="28" spans="2:82" s="14" customFormat="1" ht="5.0999999999999996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</row>
    <row r="29" spans="2:82" s="59" customFormat="1" ht="12" customHeight="1" outlineLevel="1" x14ac:dyDescent="0.2">
      <c r="B29" s="105">
        <f>B20</f>
        <v>1</v>
      </c>
      <c r="C29" s="124" t="s">
        <v>19</v>
      </c>
      <c r="D29" s="106"/>
      <c r="E29" s="107"/>
      <c r="F29" s="93">
        <f t="shared" ref="F29:AB29" si="59">F20/E20-1</f>
        <v>3.5000000000000586E-3</v>
      </c>
      <c r="G29" s="93">
        <f t="shared" si="59"/>
        <v>3.5000000000000586E-3</v>
      </c>
      <c r="H29" s="93">
        <f t="shared" si="59"/>
        <v>3.5000000000000586E-3</v>
      </c>
      <c r="I29" s="93">
        <f t="shared" si="59"/>
        <v>3.5000000000000586E-3</v>
      </c>
      <c r="J29" s="93">
        <f t="shared" si="59"/>
        <v>3.5000000000000586E-3</v>
      </c>
      <c r="K29" s="93">
        <f t="shared" si="59"/>
        <v>3.5000000000000586E-3</v>
      </c>
      <c r="L29" s="93">
        <f t="shared" si="59"/>
        <v>3.5000000000000586E-3</v>
      </c>
      <c r="M29" s="93">
        <f t="shared" si="59"/>
        <v>3.5000000000000586E-3</v>
      </c>
      <c r="N29" s="93">
        <f t="shared" si="59"/>
        <v>3.5000000000000586E-3</v>
      </c>
      <c r="O29" s="93">
        <f t="shared" si="59"/>
        <v>3.5000000000000586E-3</v>
      </c>
      <c r="P29" s="93">
        <f t="shared" si="59"/>
        <v>3.5000000000000586E-3</v>
      </c>
      <c r="Q29" s="93">
        <f t="shared" si="59"/>
        <v>0.29878262363298425</v>
      </c>
      <c r="R29" s="93">
        <f t="shared" si="59"/>
        <v>3.5000000000000586E-3</v>
      </c>
      <c r="S29" s="93">
        <f t="shared" si="59"/>
        <v>3.5000000000000586E-3</v>
      </c>
      <c r="T29" s="93">
        <f t="shared" si="59"/>
        <v>3.5000000000000586E-3</v>
      </c>
      <c r="U29" s="93">
        <f t="shared" si="59"/>
        <v>3.5000000000000586E-3</v>
      </c>
      <c r="V29" s="93">
        <f t="shared" si="59"/>
        <v>3.5000000000000586E-3</v>
      </c>
      <c r="W29" s="93">
        <f t="shared" si="59"/>
        <v>3.5000000000000586E-3</v>
      </c>
      <c r="X29" s="93">
        <f t="shared" si="59"/>
        <v>3.5000000000000586E-3</v>
      </c>
      <c r="Y29" s="93">
        <f t="shared" si="59"/>
        <v>3.5000000000000586E-3</v>
      </c>
      <c r="Z29" s="93">
        <f t="shared" si="59"/>
        <v>3.5000000000000586E-3</v>
      </c>
      <c r="AA29" s="93">
        <f t="shared" si="59"/>
        <v>3.5000000000000586E-3</v>
      </c>
      <c r="AB29" s="93">
        <f t="shared" si="59"/>
        <v>3.5000000000000586E-3</v>
      </c>
      <c r="AC29" s="108"/>
      <c r="AD29" s="93">
        <f ca="1">AVERAGE(OFFSET($E29,,(COLUMNS($E29:E29)-1)*12,,12))</f>
        <v>3.5000000000000586E-3</v>
      </c>
      <c r="AE29" s="93">
        <f ca="1">AVERAGE(OFFSET($E29,,(COLUMNS($E29:F29)-1)*12,,12))</f>
        <v>2.8106885302748741E-2</v>
      </c>
      <c r="AG29" s="93">
        <f>AB29</f>
        <v>3.5000000000000586E-3</v>
      </c>
      <c r="AH29" s="93">
        <f ca="1">AE29</f>
        <v>2.8106885302748741E-2</v>
      </c>
      <c r="AI29" s="93">
        <f ca="1">AVERAGE(AD29:AE29)</f>
        <v>1.58034426513744E-2</v>
      </c>
      <c r="AK29" s="107"/>
      <c r="AL29" s="109"/>
      <c r="AN29" s="110"/>
      <c r="AO29" s="109"/>
    </row>
    <row r="30" spans="2:82" s="59" customFormat="1" ht="12" customHeight="1" outlineLevel="1" x14ac:dyDescent="0.2">
      <c r="B30" s="105">
        <f>B21</f>
        <v>2</v>
      </c>
      <c r="C30" s="124" t="s">
        <v>19</v>
      </c>
      <c r="D30" s="106"/>
      <c r="E30" s="107"/>
      <c r="F30" s="93">
        <f t="shared" ref="F30:AB30" si="60">F21/E21-1</f>
        <v>1.4831209428085801E-2</v>
      </c>
      <c r="G30" s="93">
        <f t="shared" si="60"/>
        <v>3.5000000000000586E-3</v>
      </c>
      <c r="H30" s="93">
        <f t="shared" si="60"/>
        <v>3.5000000000000586E-3</v>
      </c>
      <c r="I30" s="93">
        <f t="shared" si="60"/>
        <v>3.5000000000000586E-3</v>
      </c>
      <c r="J30" s="93">
        <f t="shared" si="60"/>
        <v>3.5000000000000586E-3</v>
      </c>
      <c r="K30" s="93">
        <f t="shared" si="60"/>
        <v>3.5000000000000586E-3</v>
      </c>
      <c r="L30" s="93">
        <f t="shared" si="60"/>
        <v>3.5000000000000586E-3</v>
      </c>
      <c r="M30" s="93">
        <f t="shared" si="60"/>
        <v>3.5000000000000586E-3</v>
      </c>
      <c r="N30" s="93">
        <f t="shared" si="60"/>
        <v>3.5000000000000586E-3</v>
      </c>
      <c r="O30" s="93">
        <f t="shared" si="60"/>
        <v>3.5000000000000586E-3</v>
      </c>
      <c r="P30" s="93">
        <f t="shared" si="60"/>
        <v>3.5000000000000586E-3</v>
      </c>
      <c r="Q30" s="93">
        <f t="shared" si="60"/>
        <v>3.5000000000000586E-3</v>
      </c>
      <c r="R30" s="93">
        <f t="shared" si="60"/>
        <v>3.5000000000000586E-3</v>
      </c>
      <c r="S30" s="93">
        <f t="shared" si="60"/>
        <v>3.5000000000000586E-3</v>
      </c>
      <c r="T30" s="93">
        <f t="shared" si="60"/>
        <v>3.5000000000000586E-3</v>
      </c>
      <c r="U30" s="93">
        <f t="shared" si="60"/>
        <v>3.5000000000000586E-3</v>
      </c>
      <c r="V30" s="93">
        <f t="shared" si="60"/>
        <v>3.5000000000000586E-3</v>
      </c>
      <c r="W30" s="93">
        <f t="shared" si="60"/>
        <v>3.5000000000000586E-3</v>
      </c>
      <c r="X30" s="93">
        <f t="shared" si="60"/>
        <v>3.5000000000000586E-3</v>
      </c>
      <c r="Y30" s="93">
        <f t="shared" si="60"/>
        <v>8.2374557269362825E-2</v>
      </c>
      <c r="Z30" s="93">
        <f t="shared" si="60"/>
        <v>0</v>
      </c>
      <c r="AA30" s="93">
        <f t="shared" si="60"/>
        <v>0</v>
      </c>
      <c r="AB30" s="93">
        <f t="shared" si="60"/>
        <v>0</v>
      </c>
      <c r="AC30" s="94"/>
      <c r="AD30" s="93">
        <f ca="1">AVERAGE(OFFSET($E30,,(COLUMNS($E30:E30)-1)*12,,12))</f>
        <v>4.5301099480078537E-3</v>
      </c>
      <c r="AE30" s="93">
        <f ca="1">AVERAGE(OFFSET($E30,,(COLUMNS($E30:F30)-1)*12,,12))</f>
        <v>9.1978797724469406E-3</v>
      </c>
      <c r="AG30" s="93">
        <f t="shared" ref="AG30:AG104" si="61">AB30</f>
        <v>0</v>
      </c>
      <c r="AH30" s="93">
        <f t="shared" ref="AH30:AH104" ca="1" si="62">AE30</f>
        <v>9.1978797724469406E-3</v>
      </c>
      <c r="AI30" s="93">
        <f t="shared" ref="AI30:AI104" ca="1" si="63">AVERAGE(AD30:AE30)</f>
        <v>6.8639948602273971E-3</v>
      </c>
      <c r="AJ30" s="111"/>
      <c r="AK30" s="107"/>
      <c r="AL30" s="112"/>
      <c r="AM30" s="111"/>
      <c r="AN30" s="112"/>
      <c r="AO30" s="112"/>
      <c r="AP30" s="111"/>
      <c r="AQ30" s="111"/>
      <c r="AR30" s="111"/>
      <c r="AS30" s="111"/>
    </row>
    <row r="31" spans="2:82" s="59" customFormat="1" ht="12" customHeight="1" outlineLevel="1" x14ac:dyDescent="0.2">
      <c r="B31" s="105">
        <f>B22</f>
        <v>3</v>
      </c>
      <c r="C31" s="124" t="s">
        <v>19</v>
      </c>
      <c r="D31" s="106"/>
      <c r="E31" s="107"/>
      <c r="F31" s="93">
        <f t="shared" ref="F31:AB31" si="64">F22/E22-1</f>
        <v>3.5000000000000586E-3</v>
      </c>
      <c r="G31" s="93">
        <f t="shared" si="64"/>
        <v>3.5000000000000586E-3</v>
      </c>
      <c r="H31" s="93">
        <f t="shared" si="64"/>
        <v>3.5000000000000586E-3</v>
      </c>
      <c r="I31" s="93">
        <f t="shared" si="64"/>
        <v>3.5000000000000586E-3</v>
      </c>
      <c r="J31" s="93">
        <f t="shared" si="64"/>
        <v>3.5000000000000586E-3</v>
      </c>
      <c r="K31" s="93">
        <f t="shared" si="64"/>
        <v>3.5000000000000586E-3</v>
      </c>
      <c r="L31" s="93">
        <f t="shared" si="64"/>
        <v>3.5000000000000586E-3</v>
      </c>
      <c r="M31" s="93">
        <f t="shared" si="64"/>
        <v>3.5000000000000586E-3</v>
      </c>
      <c r="N31" s="93">
        <f t="shared" si="64"/>
        <v>3.5000000000000586E-3</v>
      </c>
      <c r="O31" s="93">
        <f t="shared" si="64"/>
        <v>3.5000000000000586E-3</v>
      </c>
      <c r="P31" s="93">
        <f t="shared" si="64"/>
        <v>3.5000000000000586E-3</v>
      </c>
      <c r="Q31" s="93">
        <f t="shared" si="64"/>
        <v>-1.581782865728576E-2</v>
      </c>
      <c r="R31" s="93">
        <f t="shared" si="64"/>
        <v>3.5000000000000586E-3</v>
      </c>
      <c r="S31" s="93">
        <f t="shared" si="64"/>
        <v>3.5000000000000586E-3</v>
      </c>
      <c r="T31" s="93">
        <f t="shared" si="64"/>
        <v>3.5000000000000586E-3</v>
      </c>
      <c r="U31" s="93">
        <f t="shared" si="64"/>
        <v>3.5000000000000586E-3</v>
      </c>
      <c r="V31" s="93">
        <f t="shared" si="64"/>
        <v>3.5000000000000586E-3</v>
      </c>
      <c r="W31" s="93">
        <f t="shared" si="64"/>
        <v>3.5000000000000586E-3</v>
      </c>
      <c r="X31" s="93">
        <f t="shared" si="64"/>
        <v>3.5000000000000586E-3</v>
      </c>
      <c r="Y31" s="93">
        <f t="shared" si="64"/>
        <v>-3.9613602540943482E-2</v>
      </c>
      <c r="Z31" s="93">
        <f t="shared" si="64"/>
        <v>0</v>
      </c>
      <c r="AA31" s="93">
        <f t="shared" si="64"/>
        <v>0</v>
      </c>
      <c r="AB31" s="93">
        <f t="shared" si="64"/>
        <v>0</v>
      </c>
      <c r="AC31" s="94"/>
      <c r="AD31" s="93">
        <f ca="1">AVERAGE(OFFSET($E31,,(COLUMNS($E31:E31)-1)*12,,12))</f>
        <v>3.5000000000000586E-3</v>
      </c>
      <c r="AE31" s="93">
        <f ca="1">AVERAGE(OFFSET($E31,,(COLUMNS($E31:F31)-1)*12,,12))</f>
        <v>-2.5776192665190691E-3</v>
      </c>
      <c r="AG31" s="93">
        <f t="shared" si="61"/>
        <v>0</v>
      </c>
      <c r="AH31" s="93">
        <f t="shared" ca="1" si="62"/>
        <v>-2.5776192665190691E-3</v>
      </c>
      <c r="AI31" s="93">
        <f t="shared" ca="1" si="63"/>
        <v>4.6119036674049474E-4</v>
      </c>
      <c r="AK31" s="107"/>
      <c r="AL31" s="109"/>
      <c r="AN31" s="109"/>
      <c r="AO31" s="109"/>
    </row>
    <row r="32" spans="2:82" s="59" customFormat="1" ht="12" customHeight="1" outlineLevel="1" x14ac:dyDescent="0.2">
      <c r="B32" s="105">
        <f>B23</f>
        <v>4</v>
      </c>
      <c r="C32" s="124" t="s">
        <v>19</v>
      </c>
      <c r="D32" s="106"/>
      <c r="E32" s="107"/>
      <c r="F32" s="93">
        <f t="shared" ref="F32:AB32" si="65">F23/E23-1</f>
        <v>0.10178053296421496</v>
      </c>
      <c r="G32" s="93">
        <f t="shared" si="65"/>
        <v>-9.8698379998127139E-2</v>
      </c>
      <c r="H32" s="93">
        <f t="shared" si="65"/>
        <v>3.5000000000000586E-3</v>
      </c>
      <c r="I32" s="93">
        <f t="shared" si="65"/>
        <v>3.5000000000000586E-3</v>
      </c>
      <c r="J32" s="93">
        <f t="shared" si="65"/>
        <v>3.5000000000000586E-3</v>
      </c>
      <c r="K32" s="93">
        <f t="shared" si="65"/>
        <v>3.5000000000000586E-3</v>
      </c>
      <c r="L32" s="93">
        <f t="shared" si="65"/>
        <v>3.5000000000000586E-3</v>
      </c>
      <c r="M32" s="93">
        <f t="shared" si="65"/>
        <v>3.5000000000000586E-3</v>
      </c>
      <c r="N32" s="93">
        <f t="shared" si="65"/>
        <v>3.5000000000000586E-3</v>
      </c>
      <c r="O32" s="93">
        <f t="shared" si="65"/>
        <v>3.5000000000000586E-3</v>
      </c>
      <c r="P32" s="93">
        <f t="shared" si="65"/>
        <v>3.5000000000000586E-3</v>
      </c>
      <c r="Q32" s="93">
        <f t="shared" si="65"/>
        <v>3.5000000000000586E-3</v>
      </c>
      <c r="R32" s="93">
        <f t="shared" si="65"/>
        <v>3.5000000000000586E-3</v>
      </c>
      <c r="S32" s="93">
        <f t="shared" si="65"/>
        <v>3.5000000000000586E-3</v>
      </c>
      <c r="T32" s="93">
        <f t="shared" si="65"/>
        <v>3.5000000000000586E-3</v>
      </c>
      <c r="U32" s="93">
        <f t="shared" si="65"/>
        <v>3.5000000000000586E-3</v>
      </c>
      <c r="V32" s="93">
        <f t="shared" si="65"/>
        <v>3.5000000000000586E-3</v>
      </c>
      <c r="W32" s="93">
        <f t="shared" si="65"/>
        <v>3.5000000000000586E-3</v>
      </c>
      <c r="X32" s="93">
        <f t="shared" si="65"/>
        <v>-1.369397320565735E-2</v>
      </c>
      <c r="Y32" s="93">
        <f t="shared" si="65"/>
        <v>3.5000000000000586E-3</v>
      </c>
      <c r="Z32" s="93">
        <f t="shared" si="65"/>
        <v>3.5000000000000586E-3</v>
      </c>
      <c r="AA32" s="93">
        <f t="shared" si="65"/>
        <v>3.5000000000000586E-3</v>
      </c>
      <c r="AB32" s="93">
        <f t="shared" si="65"/>
        <v>3.5000000000000586E-3</v>
      </c>
      <c r="AC32" s="94"/>
      <c r="AD32" s="93">
        <f ca="1">AVERAGE(OFFSET($E32,,(COLUMNS($E32:E32)-1)*12,,12))</f>
        <v>3.1438320878262138E-3</v>
      </c>
      <c r="AE32" s="93">
        <f ca="1">AVERAGE(OFFSET($E32,,(COLUMNS($E32:F32)-1)*12,,12))</f>
        <v>2.0671688995286077E-3</v>
      </c>
      <c r="AG32" s="93">
        <f t="shared" si="61"/>
        <v>3.5000000000000586E-3</v>
      </c>
      <c r="AH32" s="93">
        <f t="shared" ca="1" si="62"/>
        <v>2.0671688995286077E-3</v>
      </c>
      <c r="AI32" s="93">
        <f t="shared" ca="1" si="63"/>
        <v>2.6055004936774108E-3</v>
      </c>
      <c r="AK32" s="107"/>
      <c r="AL32" s="109"/>
      <c r="AN32" s="109"/>
      <c r="AO32" s="109"/>
    </row>
    <row r="33" spans="2:82" s="59" customFormat="1" ht="12" customHeight="1" outlineLevel="1" x14ac:dyDescent="0.2">
      <c r="B33" s="105">
        <f>B24</f>
        <v>5</v>
      </c>
      <c r="C33" s="124" t="s">
        <v>19</v>
      </c>
      <c r="D33" s="106"/>
      <c r="E33" s="107"/>
      <c r="F33" s="93">
        <f t="shared" ref="F33:AB33" si="66">F24/E24-1</f>
        <v>3.5000000000000586E-3</v>
      </c>
      <c r="G33" s="93">
        <f t="shared" si="66"/>
        <v>3.5000000000000586E-3</v>
      </c>
      <c r="H33" s="93">
        <f t="shared" si="66"/>
        <v>3.5000000000000586E-3</v>
      </c>
      <c r="I33" s="93">
        <f t="shared" si="66"/>
        <v>3.5000000000000586E-3</v>
      </c>
      <c r="J33" s="93">
        <f t="shared" si="66"/>
        <v>3.5000000000000586E-3</v>
      </c>
      <c r="K33" s="93">
        <f t="shared" si="66"/>
        <v>3.5000000000000586E-3</v>
      </c>
      <c r="L33" s="93">
        <f t="shared" si="66"/>
        <v>3.5000000000000586E-3</v>
      </c>
      <c r="M33" s="93">
        <f t="shared" si="66"/>
        <v>3.5000000000000586E-3</v>
      </c>
      <c r="N33" s="93">
        <f t="shared" si="66"/>
        <v>3.5000000000000586E-3</v>
      </c>
      <c r="O33" s="93">
        <f t="shared" si="66"/>
        <v>3.5000000000000586E-3</v>
      </c>
      <c r="P33" s="93">
        <f t="shared" si="66"/>
        <v>3.5000000000000586E-3</v>
      </c>
      <c r="Q33" s="93">
        <f t="shared" si="66"/>
        <v>3.5000000000000586E-3</v>
      </c>
      <c r="R33" s="93">
        <f t="shared" si="66"/>
        <v>3.5000000000000586E-3</v>
      </c>
      <c r="S33" s="93">
        <f t="shared" si="66"/>
        <v>3.5000000000000586E-3</v>
      </c>
      <c r="T33" s="93">
        <f t="shared" si="66"/>
        <v>3.5000000000000586E-3</v>
      </c>
      <c r="U33" s="93">
        <f t="shared" si="66"/>
        <v>3.5000000000000586E-3</v>
      </c>
      <c r="V33" s="93">
        <f t="shared" si="66"/>
        <v>3.5000000000000586E-3</v>
      </c>
      <c r="W33" s="93">
        <f t="shared" si="66"/>
        <v>3.5000000000000586E-3</v>
      </c>
      <c r="X33" s="93">
        <f t="shared" si="66"/>
        <v>3.5000000000000586E-3</v>
      </c>
      <c r="Y33" s="93">
        <f t="shared" si="66"/>
        <v>3.5000000000000586E-3</v>
      </c>
      <c r="Z33" s="93">
        <f t="shared" si="66"/>
        <v>3.5000000000000586E-3</v>
      </c>
      <c r="AA33" s="93">
        <f t="shared" si="66"/>
        <v>3.5000000000000586E-3</v>
      </c>
      <c r="AB33" s="93">
        <f t="shared" si="66"/>
        <v>3.5000000000000586E-3</v>
      </c>
      <c r="AC33" s="94"/>
      <c r="AD33" s="93">
        <f ca="1">AVERAGE(OFFSET($E33,,(COLUMNS($E33:E33)-1)*12,,12))</f>
        <v>3.5000000000000586E-3</v>
      </c>
      <c r="AE33" s="93">
        <f ca="1">AVERAGE(OFFSET($E33,,(COLUMNS($E33:F33)-1)*12,,12))</f>
        <v>3.5000000000000586E-3</v>
      </c>
      <c r="AG33" s="93">
        <f t="shared" si="61"/>
        <v>3.5000000000000586E-3</v>
      </c>
      <c r="AH33" s="93">
        <f t="shared" ca="1" si="62"/>
        <v>3.5000000000000586E-3</v>
      </c>
      <c r="AI33" s="93">
        <f t="shared" ca="1" si="63"/>
        <v>3.5000000000000586E-3</v>
      </c>
      <c r="AK33" s="107"/>
      <c r="AL33" s="109"/>
      <c r="AN33" s="109"/>
      <c r="AO33" s="109"/>
    </row>
    <row r="34" spans="2:82" s="59" customFormat="1" ht="12" customHeight="1" x14ac:dyDescent="0.2">
      <c r="B34" s="105"/>
      <c r="C34" s="124"/>
      <c r="D34" s="106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4"/>
      <c r="AD34" s="93"/>
      <c r="AE34" s="93"/>
      <c r="AG34" s="93"/>
      <c r="AH34" s="93"/>
      <c r="AI34" s="93"/>
      <c r="AK34" s="107"/>
      <c r="AL34" s="109"/>
      <c r="AN34" s="109"/>
      <c r="AO34" s="109"/>
    </row>
    <row r="35" spans="2:82" s="54" customFormat="1" ht="5.0999999999999996" customHeight="1" x14ac:dyDescent="0.2">
      <c r="B35" s="41"/>
      <c r="C35" s="121"/>
      <c r="D35" s="4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6"/>
      <c r="AD35" s="55"/>
      <c r="AE35" s="55"/>
      <c r="AG35" s="55"/>
      <c r="AH35" s="55"/>
      <c r="AI35" s="55"/>
      <c r="AK35" s="55"/>
      <c r="AT35" s="56"/>
    </row>
    <row r="36" spans="2:82" s="32" customFormat="1" ht="12" customHeight="1" x14ac:dyDescent="0.2">
      <c r="B36" s="77">
        <v>1</v>
      </c>
      <c r="C36" s="125"/>
      <c r="D36" s="79"/>
      <c r="E36" s="81">
        <v>35000</v>
      </c>
      <c r="F36" s="81">
        <v>35000</v>
      </c>
      <c r="G36" s="81">
        <v>35000</v>
      </c>
      <c r="H36" s="81">
        <v>35000</v>
      </c>
      <c r="I36" s="81">
        <v>35000</v>
      </c>
      <c r="J36" s="81">
        <v>37500</v>
      </c>
      <c r="K36" s="81">
        <v>37500</v>
      </c>
      <c r="L36" s="81">
        <v>37500</v>
      </c>
      <c r="M36" s="81">
        <v>37500</v>
      </c>
      <c r="N36" s="81">
        <v>37500</v>
      </c>
      <c r="O36" s="81">
        <v>45000</v>
      </c>
      <c r="P36" s="81">
        <v>45000</v>
      </c>
      <c r="Q36" s="81">
        <v>45000</v>
      </c>
      <c r="R36" s="81">
        <v>45000</v>
      </c>
      <c r="S36" s="81">
        <v>45000</v>
      </c>
      <c r="T36" s="81">
        <v>45000</v>
      </c>
      <c r="U36" s="81">
        <v>45000</v>
      </c>
      <c r="V36" s="81">
        <v>45000</v>
      </c>
      <c r="W36" s="81">
        <v>45000</v>
      </c>
      <c r="X36" s="81">
        <v>47500</v>
      </c>
      <c r="Y36" s="81">
        <v>47500</v>
      </c>
      <c r="Z36" s="81">
        <v>47500</v>
      </c>
      <c r="AA36" s="81">
        <v>50000</v>
      </c>
      <c r="AB36" s="81">
        <v>50000</v>
      </c>
      <c r="AC36" s="56"/>
      <c r="AD36" s="53">
        <f ca="1">SUM(OFFSET($E36,,(COLUMNS($E36:E36)-1)*12,,12))</f>
        <v>452500</v>
      </c>
      <c r="AE36" s="53">
        <f ca="1">SUM(OFFSET($E36,,(COLUMNS($E36:F36)-1)*12,,12))</f>
        <v>557500</v>
      </c>
      <c r="AG36" s="55"/>
      <c r="AH36" s="55"/>
      <c r="AI36" s="55"/>
      <c r="AK36" s="55"/>
      <c r="AT36" s="53">
        <f>AB36</f>
        <v>50000</v>
      </c>
      <c r="AU36" s="53">
        <f t="shared" ref="AU36:CD36" ca="1" si="67">IF($AO50="V",AU$26*$AK50*$AQ50+AT36*(1+$AL50)*$AR50,AT36*(1+$AL50))</f>
        <v>45200.591454516376</v>
      </c>
      <c r="AV36" s="53">
        <f t="shared" ca="1" si="67"/>
        <v>45056.030340672245</v>
      </c>
      <c r="AW36" s="53">
        <f t="shared" ca="1" si="67"/>
        <v>45144.950267068394</v>
      </c>
      <c r="AX36" s="53">
        <f t="shared" ca="1" si="67"/>
        <v>45245.786590909847</v>
      </c>
      <c r="AY36" s="53">
        <f t="shared" ca="1" si="67"/>
        <v>45347.436669562892</v>
      </c>
      <c r="AZ36" s="53">
        <f t="shared" ca="1" si="67"/>
        <v>45449.344610102009</v>
      </c>
      <c r="BA36" s="53">
        <f t="shared" ca="1" si="67"/>
        <v>45551.483043268818</v>
      </c>
      <c r="BB36" s="53">
        <f t="shared" ca="1" si="67"/>
        <v>45653.851086472299</v>
      </c>
      <c r="BC36" s="53">
        <f t="shared" ca="1" si="67"/>
        <v>45756.449185529826</v>
      </c>
      <c r="BD36" s="53">
        <f t="shared" ca="1" si="67"/>
        <v>45859.277853929729</v>
      </c>
      <c r="BE36" s="53">
        <f t="shared" ca="1" si="67"/>
        <v>45962.337609655224</v>
      </c>
      <c r="BF36" s="53">
        <f t="shared" ca="1" si="67"/>
        <v>46065.628972021041</v>
      </c>
      <c r="BG36" s="53">
        <f t="shared" ca="1" si="67"/>
        <v>46169.152461517369</v>
      </c>
      <c r="BH36" s="53">
        <f t="shared" ca="1" si="67"/>
        <v>46272.90859980449</v>
      </c>
      <c r="BI36" s="53">
        <f t="shared" ca="1" si="67"/>
        <v>46376.897909715059</v>
      </c>
      <c r="BJ36" s="53">
        <f t="shared" ca="1" si="67"/>
        <v>46481.120915256659</v>
      </c>
      <c r="BK36" s="53">
        <f t="shared" ca="1" si="67"/>
        <v>46585.578141614526</v>
      </c>
      <c r="BL36" s="53">
        <f t="shared" ca="1" si="67"/>
        <v>46690.270115154126</v>
      </c>
      <c r="BM36" s="53">
        <f t="shared" ca="1" si="67"/>
        <v>46795.197363423817</v>
      </c>
      <c r="BN36" s="53">
        <f t="shared" ca="1" si="67"/>
        <v>46900.360415157535</v>
      </c>
      <c r="BO36" s="53">
        <f t="shared" ca="1" si="67"/>
        <v>47005.759800277439</v>
      </c>
      <c r="BP36" s="53">
        <f t="shared" ca="1" si="67"/>
        <v>47111.396049896575</v>
      </c>
      <c r="BQ36" s="53">
        <f t="shared" ca="1" si="67"/>
        <v>47217.269696321564</v>
      </c>
      <c r="BR36" s="53">
        <f t="shared" ca="1" si="67"/>
        <v>47323.381273055304</v>
      </c>
      <c r="BS36" s="53">
        <f t="shared" ca="1" si="67"/>
        <v>47429.731314799603</v>
      </c>
      <c r="BT36" s="53">
        <f t="shared" ca="1" si="67"/>
        <v>47536.320357457924</v>
      </c>
      <c r="BU36" s="53">
        <f t="shared" ca="1" si="67"/>
        <v>47643.148938138074</v>
      </c>
      <c r="BV36" s="53">
        <f t="shared" ca="1" si="67"/>
        <v>47750.217595154885</v>
      </c>
      <c r="BW36" s="53">
        <f t="shared" ca="1" si="67"/>
        <v>47857.526868032975</v>
      </c>
      <c r="BX36" s="53">
        <f t="shared" ca="1" si="67"/>
        <v>47965.077297509408</v>
      </c>
      <c r="BY36" s="53">
        <f t="shared" ca="1" si="67"/>
        <v>48072.869425536475</v>
      </c>
      <c r="BZ36" s="53">
        <f t="shared" ca="1" si="67"/>
        <v>48180.903795284372</v>
      </c>
      <c r="CA36" s="53">
        <f t="shared" ca="1" si="67"/>
        <v>48289.180951143979</v>
      </c>
      <c r="CB36" s="53">
        <f t="shared" ca="1" si="67"/>
        <v>48397.7014387296</v>
      </c>
      <c r="CC36" s="53">
        <f t="shared" ca="1" si="67"/>
        <v>48506.465804881678</v>
      </c>
      <c r="CD36" s="53">
        <f t="shared" ca="1" si="67"/>
        <v>48615.474597669585</v>
      </c>
    </row>
    <row r="37" spans="2:82" s="32" customFormat="1" ht="12" customHeight="1" x14ac:dyDescent="0.2">
      <c r="B37" s="77">
        <f>B36+1</f>
        <v>2</v>
      </c>
      <c r="C37" s="125"/>
      <c r="D37" s="79"/>
      <c r="E37" s="81">
        <v>39243.952782524037</v>
      </c>
      <c r="F37" s="81">
        <v>40275.195380738354</v>
      </c>
      <c r="G37" s="81">
        <v>39510.114806351419</v>
      </c>
      <c r="H37" s="81">
        <v>39648.400208173647</v>
      </c>
      <c r="I37" s="81">
        <v>39787.169608902273</v>
      </c>
      <c r="J37" s="81">
        <v>39926.424702533419</v>
      </c>
      <c r="K37" s="81">
        <v>40066.167188992295</v>
      </c>
      <c r="L37" s="81">
        <v>40206.398774153764</v>
      </c>
      <c r="M37" s="81">
        <v>40347.121169863312</v>
      </c>
      <c r="N37" s="81">
        <v>40488.336093957834</v>
      </c>
      <c r="O37" s="81">
        <v>40630.04527028669</v>
      </c>
      <c r="P37" s="81">
        <v>40772.250428732696</v>
      </c>
      <c r="Q37" s="81">
        <v>43237.553724347337</v>
      </c>
      <c r="R37" s="81">
        <v>43388.885162382554</v>
      </c>
      <c r="S37" s="81">
        <v>43540.746260450891</v>
      </c>
      <c r="T37" s="81">
        <v>43693.138872362484</v>
      </c>
      <c r="U37" s="81">
        <v>43846.064858415753</v>
      </c>
      <c r="V37" s="81">
        <v>43999.526085420206</v>
      </c>
      <c r="W37" s="81">
        <v>44153.524426719174</v>
      </c>
      <c r="X37" s="81">
        <v>44162.773814979591</v>
      </c>
      <c r="Y37" s="81">
        <v>44726.729512724778</v>
      </c>
      <c r="Z37" s="81">
        <v>44817.501602184042</v>
      </c>
      <c r="AA37" s="81">
        <v>44908.591393956427</v>
      </c>
      <c r="AB37" s="81">
        <v>45000</v>
      </c>
      <c r="AC37" s="56"/>
      <c r="AD37" s="53">
        <f ca="1">SUM(OFFSET($E37,,(COLUMNS($E37:E37)-1)*12,,12))</f>
        <v>480901.5764152098</v>
      </c>
      <c r="AE37" s="53">
        <f ca="1">SUM(OFFSET($E37,,(COLUMNS($E37:F37)-1)*12,,12))</f>
        <v>529475.03571394319</v>
      </c>
      <c r="AG37" s="55"/>
      <c r="AH37" s="55"/>
      <c r="AI37" s="55"/>
      <c r="AK37" s="55"/>
      <c r="AT37" s="53">
        <f t="shared" ref="AT37:AT47" si="68">AB37</f>
        <v>45000</v>
      </c>
      <c r="AU37" s="53">
        <f t="shared" ref="AU37:CD37" ca="1" si="69">IF($AO51="V",AU$26*$AK51*$AQ51+AT37*(1+$AL51)*$AR51,AT37*(1+$AL51))</f>
        <v>45101.128696846055</v>
      </c>
      <c r="AV37" s="53">
        <f t="shared" ca="1" si="69"/>
        <v>45202.484660654911</v>
      </c>
      <c r="AW37" s="53">
        <f t="shared" ca="1" si="69"/>
        <v>45304.068402164594</v>
      </c>
      <c r="AX37" s="53">
        <f t="shared" ca="1" si="69"/>
        <v>45405.880433260951</v>
      </c>
      <c r="AY37" s="53">
        <f t="shared" ca="1" si="69"/>
        <v>45507.921266980149</v>
      </c>
      <c r="AZ37" s="53">
        <f t="shared" ca="1" si="69"/>
        <v>45610.191417511312</v>
      </c>
      <c r="BA37" s="53">
        <f t="shared" ca="1" si="69"/>
        <v>45712.691400199154</v>
      </c>
      <c r="BB37" s="53">
        <f t="shared" ca="1" si="69"/>
        <v>45815.421731546448</v>
      </c>
      <c r="BC37" s="53">
        <f t="shared" ca="1" si="69"/>
        <v>45918.382929216757</v>
      </c>
      <c r="BD37" s="53">
        <f t="shared" ca="1" si="69"/>
        <v>46021.575512036987</v>
      </c>
      <c r="BE37" s="53">
        <f t="shared" ca="1" si="69"/>
        <v>46124.999999999978</v>
      </c>
      <c r="BF37" s="53">
        <f t="shared" ca="1" si="69"/>
        <v>46228.656914267194</v>
      </c>
      <c r="BG37" s="53">
        <f t="shared" ca="1" si="69"/>
        <v>46332.546777171272</v>
      </c>
      <c r="BH37" s="53">
        <f t="shared" ca="1" si="69"/>
        <v>46436.670112218715</v>
      </c>
      <c r="BI37" s="53">
        <f t="shared" ca="1" si="69"/>
        <v>46541.027444092477</v>
      </c>
      <c r="BJ37" s="53">
        <f t="shared" ca="1" si="69"/>
        <v>46645.619298654645</v>
      </c>
      <c r="BK37" s="53">
        <f t="shared" ca="1" si="69"/>
        <v>46750.446202949097</v>
      </c>
      <c r="BL37" s="53">
        <f t="shared" ca="1" si="69"/>
        <v>46855.508685204128</v>
      </c>
      <c r="BM37" s="53">
        <f t="shared" ca="1" si="69"/>
        <v>46960.807274835104</v>
      </c>
      <c r="BN37" s="53">
        <f t="shared" ca="1" si="69"/>
        <v>47066.342502447173</v>
      </c>
      <c r="BO37" s="53">
        <f t="shared" ca="1" si="69"/>
        <v>47172.114899837907</v>
      </c>
      <c r="BP37" s="53">
        <f t="shared" ca="1" si="69"/>
        <v>47278.124999999978</v>
      </c>
      <c r="BQ37" s="53">
        <f t="shared" ca="1" si="69"/>
        <v>47384.37333712387</v>
      </c>
      <c r="BR37" s="53">
        <f t="shared" ca="1" si="69"/>
        <v>47490.860446600549</v>
      </c>
      <c r="BS37" s="53">
        <f t="shared" ca="1" si="69"/>
        <v>47597.586865024168</v>
      </c>
      <c r="BT37" s="53">
        <f t="shared" ca="1" si="69"/>
        <v>47704.553130194778</v>
      </c>
      <c r="BU37" s="53">
        <f t="shared" ca="1" si="69"/>
        <v>47811.759781121007</v>
      </c>
      <c r="BV37" s="53">
        <f t="shared" ca="1" si="69"/>
        <v>47919.207358022817</v>
      </c>
      <c r="BW37" s="53">
        <f t="shared" ca="1" si="69"/>
        <v>48026.896402334227</v>
      </c>
      <c r="BX37" s="53">
        <f t="shared" ca="1" si="69"/>
        <v>48134.827456705978</v>
      </c>
      <c r="BY37" s="53">
        <f t="shared" ca="1" si="69"/>
        <v>48243.001065008342</v>
      </c>
      <c r="BZ37" s="53">
        <f t="shared" ca="1" si="69"/>
        <v>48351.417772333851</v>
      </c>
      <c r="CA37" s="53">
        <f t="shared" ca="1" si="69"/>
        <v>48460.078124999978</v>
      </c>
      <c r="CB37" s="53">
        <f t="shared" ca="1" si="69"/>
        <v>48568.982670551966</v>
      </c>
      <c r="CC37" s="53">
        <f t="shared" ca="1" si="69"/>
        <v>48678.131957765567</v>
      </c>
      <c r="CD37" s="53">
        <f t="shared" ca="1" si="69"/>
        <v>48787.526536649777</v>
      </c>
    </row>
    <row r="38" spans="2:82" s="32" customFormat="1" ht="12" customHeight="1" x14ac:dyDescent="0.2">
      <c r="B38" s="77">
        <f t="shared" ref="B38:B45" si="70">B37+1</f>
        <v>3</v>
      </c>
      <c r="C38" s="125"/>
      <c r="D38" s="79"/>
      <c r="E38" s="81">
        <v>30523.074386407585</v>
      </c>
      <c r="F38" s="81">
        <v>31325.151962796495</v>
      </c>
      <c r="G38" s="81">
        <v>30730.089293828882</v>
      </c>
      <c r="H38" s="81">
        <v>30837.64460635728</v>
      </c>
      <c r="I38" s="81">
        <v>30945.576362479544</v>
      </c>
      <c r="J38" s="81">
        <v>31053.885879748213</v>
      </c>
      <c r="K38" s="81">
        <v>31162.574480327337</v>
      </c>
      <c r="L38" s="81">
        <v>31271.643491008483</v>
      </c>
      <c r="M38" s="81">
        <v>31381.09424322702</v>
      </c>
      <c r="N38" s="81">
        <v>31490.92807307831</v>
      </c>
      <c r="O38" s="81">
        <v>31601.14632133409</v>
      </c>
      <c r="P38" s="81">
        <v>31711.75033345876</v>
      </c>
      <c r="Q38" s="81">
        <v>33629.208452270148</v>
      </c>
      <c r="R38" s="81">
        <v>33746.910681853093</v>
      </c>
      <c r="S38" s="81">
        <v>33865.024869239576</v>
      </c>
      <c r="T38" s="81">
        <v>33983.552456281926</v>
      </c>
      <c r="U38" s="81">
        <v>34102.494889878915</v>
      </c>
      <c r="V38" s="81">
        <v>34221.85362199349</v>
      </c>
      <c r="W38" s="81">
        <v>34341.63010967047</v>
      </c>
      <c r="X38" s="81">
        <v>34348.824078317455</v>
      </c>
      <c r="Y38" s="81">
        <v>34787.456287674824</v>
      </c>
      <c r="Z38" s="81">
        <v>34858.056801698694</v>
      </c>
      <c r="AA38" s="81">
        <v>34928.904417521662</v>
      </c>
      <c r="AB38" s="81">
        <v>35000</v>
      </c>
      <c r="AC38" s="56"/>
      <c r="AD38" s="53">
        <f ca="1">SUM(OFFSET($E38,,(COLUMNS($E38:E38)-1)*12,,12))</f>
        <v>374034.55943405209</v>
      </c>
      <c r="AE38" s="53">
        <f ca="1">SUM(OFFSET($E38,,(COLUMNS($E38:F38)-1)*12,,12))</f>
        <v>411813.91666640027</v>
      </c>
      <c r="AG38" s="55"/>
      <c r="AH38" s="55"/>
      <c r="AI38" s="55"/>
      <c r="AK38" s="55"/>
      <c r="AT38" s="53">
        <f t="shared" si="68"/>
        <v>35000</v>
      </c>
      <c r="AU38" s="53">
        <f t="shared" ref="AU38:CD38" ca="1" si="71">IF($AO52="V",AU$26*$AK52*$AQ52+AT38*(1+$AL52)*$AR52,AT38*(1+$AL52))</f>
        <v>35078.655653102498</v>
      </c>
      <c r="AV38" s="53">
        <f t="shared" ca="1" si="71"/>
        <v>35157.488069398278</v>
      </c>
      <c r="AW38" s="53">
        <f t="shared" ca="1" si="71"/>
        <v>35236.497646128038</v>
      </c>
      <c r="AX38" s="53">
        <f t="shared" ca="1" si="71"/>
        <v>35315.684781425203</v>
      </c>
      <c r="AY38" s="53">
        <f t="shared" ca="1" si="71"/>
        <v>35395.049874317912</v>
      </c>
      <c r="AZ38" s="53">
        <f t="shared" ca="1" si="71"/>
        <v>35474.593324731039</v>
      </c>
      <c r="BA38" s="53">
        <f t="shared" ca="1" si="71"/>
        <v>35554.315533488247</v>
      </c>
      <c r="BB38" s="53">
        <f t="shared" ca="1" si="71"/>
        <v>35634.216902313921</v>
      </c>
      <c r="BC38" s="53">
        <f t="shared" ca="1" si="71"/>
        <v>35714.29783383527</v>
      </c>
      <c r="BD38" s="53">
        <f t="shared" ca="1" si="71"/>
        <v>35794.558731584337</v>
      </c>
      <c r="BE38" s="53">
        <f t="shared" ca="1" si="71"/>
        <v>35875</v>
      </c>
      <c r="BF38" s="53">
        <f t="shared" ca="1" si="71"/>
        <v>35955.622044430056</v>
      </c>
      <c r="BG38" s="53">
        <f t="shared" ca="1" si="71"/>
        <v>36036.42527113323</v>
      </c>
      <c r="BH38" s="53">
        <f t="shared" ca="1" si="71"/>
        <v>36117.410087281241</v>
      </c>
      <c r="BI38" s="53">
        <f t="shared" ca="1" si="71"/>
        <v>36198.576900960834</v>
      </c>
      <c r="BJ38" s="53">
        <f t="shared" ca="1" si="71"/>
        <v>36279.926121175857</v>
      </c>
      <c r="BK38" s="53">
        <f t="shared" ca="1" si="71"/>
        <v>36361.458157849316</v>
      </c>
      <c r="BL38" s="53">
        <f t="shared" ca="1" si="71"/>
        <v>36443.17342182545</v>
      </c>
      <c r="BM38" s="53">
        <f t="shared" ca="1" si="71"/>
        <v>36525.07232487177</v>
      </c>
      <c r="BN38" s="53">
        <f t="shared" ca="1" si="71"/>
        <v>36607.155279681159</v>
      </c>
      <c r="BO38" s="53">
        <f t="shared" ca="1" si="71"/>
        <v>36689.422699873947</v>
      </c>
      <c r="BP38" s="53">
        <f t="shared" ca="1" si="71"/>
        <v>36771.875</v>
      </c>
      <c r="BQ38" s="53">
        <f t="shared" ca="1" si="71"/>
        <v>36854.512595540808</v>
      </c>
      <c r="BR38" s="53">
        <f t="shared" ca="1" si="71"/>
        <v>36937.33590291156</v>
      </c>
      <c r="BS38" s="53">
        <f t="shared" ca="1" si="71"/>
        <v>37020.34533946326</v>
      </c>
      <c r="BT38" s="53">
        <f t="shared" ca="1" si="71"/>
        <v>37103.541323484838</v>
      </c>
      <c r="BU38" s="53">
        <f t="shared" ca="1" si="71"/>
        <v>37186.924274205245</v>
      </c>
      <c r="BV38" s="53">
        <f t="shared" ca="1" si="71"/>
        <v>37270.494611795548</v>
      </c>
      <c r="BW38" s="53">
        <f t="shared" ca="1" si="71"/>
        <v>37354.252757371083</v>
      </c>
      <c r="BX38" s="53">
        <f t="shared" ca="1" si="71"/>
        <v>37438.199132993555</v>
      </c>
      <c r="BY38" s="53">
        <f t="shared" ca="1" si="71"/>
        <v>37522.334161673178</v>
      </c>
      <c r="BZ38" s="53">
        <f t="shared" ca="1" si="71"/>
        <v>37606.658267370789</v>
      </c>
      <c r="CA38" s="53">
        <f t="shared" ca="1" si="71"/>
        <v>37691.171875</v>
      </c>
      <c r="CB38" s="53">
        <f t="shared" ca="1" si="71"/>
        <v>37775.875410429326</v>
      </c>
      <c r="CC38" s="53">
        <f t="shared" ca="1" si="71"/>
        <v>37860.769300484346</v>
      </c>
      <c r="CD38" s="53">
        <f t="shared" ca="1" si="71"/>
        <v>37945.853972949837</v>
      </c>
    </row>
    <row r="39" spans="2:82" s="32" customFormat="1" ht="12" customHeight="1" x14ac:dyDescent="0.2">
      <c r="B39" s="77">
        <f t="shared" si="70"/>
        <v>4</v>
      </c>
      <c r="C39" s="125"/>
      <c r="D39" s="79"/>
      <c r="E39" s="81">
        <v>26162.635188349359</v>
      </c>
      <c r="F39" s="81">
        <v>26850.13025382557</v>
      </c>
      <c r="G39" s="81">
        <v>26340.076537567613</v>
      </c>
      <c r="H39" s="81">
        <v>26432.266805449097</v>
      </c>
      <c r="I39" s="81">
        <v>26524.779739268179</v>
      </c>
      <c r="J39" s="81">
        <v>26617.616468355613</v>
      </c>
      <c r="K39" s="81">
        <v>26710.778125994861</v>
      </c>
      <c r="L39" s="81">
        <v>26804.26584943584</v>
      </c>
      <c r="M39" s="81">
        <v>26898.080779908873</v>
      </c>
      <c r="N39" s="81">
        <v>26992.224062638554</v>
      </c>
      <c r="O39" s="81">
        <v>27086.696846857794</v>
      </c>
      <c r="P39" s="81">
        <v>27181.500285821792</v>
      </c>
      <c r="Q39" s="81">
        <v>28825.035816231557</v>
      </c>
      <c r="R39" s="81">
        <v>28925.923441588366</v>
      </c>
      <c r="S39" s="81">
        <v>29027.164173633926</v>
      </c>
      <c r="T39" s="81">
        <v>29128.759248241655</v>
      </c>
      <c r="U39" s="81">
        <v>29230.7099056105</v>
      </c>
      <c r="V39" s="81">
        <v>29333.017390280136</v>
      </c>
      <c r="W39" s="81">
        <v>29435.682951146115</v>
      </c>
      <c r="X39" s="81">
        <v>29441.849209986391</v>
      </c>
      <c r="Y39" s="81">
        <v>29817.819675149851</v>
      </c>
      <c r="Z39" s="81">
        <v>29878.334401456028</v>
      </c>
      <c r="AA39" s="81">
        <v>29939.06092930428</v>
      </c>
      <c r="AB39" s="81">
        <v>30000</v>
      </c>
      <c r="AC39" s="56"/>
      <c r="AD39" s="53">
        <f ca="1">SUM(OFFSET($E39,,(COLUMNS($E39:E39)-1)*12,,12))</f>
        <v>320601.05094347312</v>
      </c>
      <c r="AE39" s="53">
        <f ca="1">SUM(OFFSET($E39,,(COLUMNS($E39:F39)-1)*12,,12))</f>
        <v>352983.35714262881</v>
      </c>
      <c r="AG39" s="55"/>
      <c r="AH39" s="55"/>
      <c r="AI39" s="55"/>
      <c r="AK39" s="55"/>
      <c r="AT39" s="53">
        <f t="shared" si="68"/>
        <v>30000</v>
      </c>
      <c r="AU39" s="53">
        <f t="shared" ref="AU39:CD39" ca="1" si="72">IF($AO53="V",AU$26*$AK53*$AQ53+AT39*(1+$AL53)*$AR53,AT39*(1+$AL53))</f>
        <v>30067.419131230716</v>
      </c>
      <c r="AV39" s="53">
        <f t="shared" ca="1" si="72"/>
        <v>30134.98977376995</v>
      </c>
      <c r="AW39" s="53">
        <f t="shared" ca="1" si="72"/>
        <v>30202.712268109746</v>
      </c>
      <c r="AX39" s="53">
        <f t="shared" ca="1" si="72"/>
        <v>30270.586955507319</v>
      </c>
      <c r="AY39" s="53">
        <f t="shared" ca="1" si="72"/>
        <v>30338.614177986783</v>
      </c>
      <c r="AZ39" s="53">
        <f t="shared" ca="1" si="72"/>
        <v>30406.794278340894</v>
      </c>
      <c r="BA39" s="53">
        <f t="shared" ca="1" si="72"/>
        <v>30475.127600132782</v>
      </c>
      <c r="BB39" s="53">
        <f t="shared" ca="1" si="72"/>
        <v>30543.614487697647</v>
      </c>
      <c r="BC39" s="53">
        <f t="shared" ca="1" si="72"/>
        <v>30612.255286144522</v>
      </c>
      <c r="BD39" s="53">
        <f t="shared" ca="1" si="72"/>
        <v>30681.050341358008</v>
      </c>
      <c r="BE39" s="53">
        <f t="shared" ca="1" si="72"/>
        <v>30750.000000000007</v>
      </c>
      <c r="BF39" s="53">
        <f t="shared" ca="1" si="72"/>
        <v>30819.104609511483</v>
      </c>
      <c r="BG39" s="53">
        <f t="shared" ca="1" si="72"/>
        <v>30888.364518114202</v>
      </c>
      <c r="BH39" s="53">
        <f t="shared" ca="1" si="72"/>
        <v>30957.78007481249</v>
      </c>
      <c r="BI39" s="53">
        <f t="shared" ca="1" si="72"/>
        <v>31027.351629394998</v>
      </c>
      <c r="BJ39" s="53">
        <f t="shared" ca="1" si="72"/>
        <v>31097.079532436448</v>
      </c>
      <c r="BK39" s="53">
        <f t="shared" ca="1" si="72"/>
        <v>31166.964135299419</v>
      </c>
      <c r="BL39" s="53">
        <f t="shared" ca="1" si="72"/>
        <v>31237.0057901361</v>
      </c>
      <c r="BM39" s="53">
        <f t="shared" ca="1" si="72"/>
        <v>31307.204849890088</v>
      </c>
      <c r="BN39" s="53">
        <f t="shared" ca="1" si="72"/>
        <v>31377.561668298131</v>
      </c>
      <c r="BO39" s="53">
        <f t="shared" ca="1" si="72"/>
        <v>31448.076599891956</v>
      </c>
      <c r="BP39" s="53">
        <f t="shared" ca="1" si="72"/>
        <v>31518.750000000004</v>
      </c>
      <c r="BQ39" s="53">
        <f t="shared" ca="1" si="72"/>
        <v>31589.582224749265</v>
      </c>
      <c r="BR39" s="53">
        <f t="shared" ca="1" si="72"/>
        <v>31660.573631067051</v>
      </c>
      <c r="BS39" s="53">
        <f t="shared" ca="1" si="72"/>
        <v>31731.724576682798</v>
      </c>
      <c r="BT39" s="53">
        <f t="shared" ca="1" si="72"/>
        <v>31803.035420129869</v>
      </c>
      <c r="BU39" s="53">
        <f t="shared" ca="1" si="72"/>
        <v>31874.506520747356</v>
      </c>
      <c r="BV39" s="53">
        <f t="shared" ca="1" si="72"/>
        <v>31946.138238681899</v>
      </c>
      <c r="BW39" s="53">
        <f t="shared" ca="1" si="72"/>
        <v>32017.9309348895</v>
      </c>
      <c r="BX39" s="53">
        <f t="shared" ca="1" si="72"/>
        <v>32089.884971137337</v>
      </c>
      <c r="BY39" s="53">
        <f t="shared" ca="1" si="72"/>
        <v>32162.000710005585</v>
      </c>
      <c r="BZ39" s="53">
        <f t="shared" ca="1" si="72"/>
        <v>32234.278514889251</v>
      </c>
      <c r="CA39" s="53">
        <f t="shared" ca="1" si="72"/>
        <v>32306.71875</v>
      </c>
      <c r="CB39" s="53">
        <f t="shared" ca="1" si="72"/>
        <v>32379.321780367995</v>
      </c>
      <c r="CC39" s="53">
        <f t="shared" ca="1" si="72"/>
        <v>32452.087971843728</v>
      </c>
      <c r="CD39" s="53">
        <f t="shared" ca="1" si="72"/>
        <v>32525.017691099863</v>
      </c>
    </row>
    <row r="40" spans="2:82" s="32" customFormat="1" ht="12" customHeight="1" x14ac:dyDescent="0.2">
      <c r="B40" s="77">
        <f t="shared" si="70"/>
        <v>5</v>
      </c>
      <c r="C40" s="125"/>
      <c r="D40" s="79"/>
      <c r="E40" s="81">
        <v>21802.195990291133</v>
      </c>
      <c r="F40" s="81">
        <v>22375.10854485464</v>
      </c>
      <c r="G40" s="81">
        <v>21950.063781306344</v>
      </c>
      <c r="H40" s="81">
        <v>22026.889004540917</v>
      </c>
      <c r="I40" s="81">
        <v>22103.983116056817</v>
      </c>
      <c r="J40" s="81">
        <v>22181.347056963012</v>
      </c>
      <c r="K40" s="81">
        <v>22258.981771662387</v>
      </c>
      <c r="L40" s="81">
        <v>22336.888207863201</v>
      </c>
      <c r="M40" s="81">
        <v>22415.067316590728</v>
      </c>
      <c r="N40" s="81">
        <v>22493.520052198797</v>
      </c>
      <c r="O40" s="81">
        <v>22572.247372381495</v>
      </c>
      <c r="P40" s="81">
        <v>22651.250238184828</v>
      </c>
      <c r="Q40" s="81">
        <v>24020.863180192966</v>
      </c>
      <c r="R40" s="81">
        <v>24104.936201323639</v>
      </c>
      <c r="S40" s="81">
        <v>24189.303478028272</v>
      </c>
      <c r="T40" s="81">
        <v>24273.96604020138</v>
      </c>
      <c r="U40" s="81">
        <v>24358.924921342084</v>
      </c>
      <c r="V40" s="81">
        <v>24444.181158566782</v>
      </c>
      <c r="W40" s="81">
        <v>24529.735792621763</v>
      </c>
      <c r="X40" s="81">
        <v>24534.874341655326</v>
      </c>
      <c r="Y40" s="81">
        <v>24848.183062624874</v>
      </c>
      <c r="Z40" s="81">
        <v>24898.612001213358</v>
      </c>
      <c r="AA40" s="81">
        <v>24949.217441086901</v>
      </c>
      <c r="AB40" s="81">
        <v>25000</v>
      </c>
      <c r="AC40" s="56"/>
      <c r="AD40" s="53">
        <f ca="1">SUM(OFFSET($E40,,(COLUMNS($E40:E40)-1)*12,,12))</f>
        <v>267167.54245289427</v>
      </c>
      <c r="AE40" s="53">
        <f ca="1">SUM(OFFSET($E40,,(COLUMNS($E40:F40)-1)*12,,12))</f>
        <v>294152.79761885735</v>
      </c>
      <c r="AG40" s="55"/>
      <c r="AH40" s="55"/>
      <c r="AI40" s="55"/>
      <c r="AK40" s="55"/>
      <c r="AT40" s="53">
        <f t="shared" si="68"/>
        <v>25000</v>
      </c>
      <c r="AU40" s="53">
        <f t="shared" ref="AU40:CD40" ca="1" si="73">IF($AO54="V",AU$26*$AK54*$AQ54+AT40*(1+$AL54)*$AR54,AT40*(1+$AL54))</f>
        <v>25056.182609358922</v>
      </c>
      <c r="AV40" s="53">
        <f t="shared" ca="1" si="73"/>
        <v>25112.491478141623</v>
      </c>
      <c r="AW40" s="53">
        <f t="shared" ca="1" si="73"/>
        <v>25168.926890091447</v>
      </c>
      <c r="AX40" s="53">
        <f t="shared" ca="1" si="73"/>
        <v>25225.489129589423</v>
      </c>
      <c r="AY40" s="53">
        <f t="shared" ca="1" si="73"/>
        <v>25282.178481655643</v>
      </c>
      <c r="AZ40" s="53">
        <f t="shared" ca="1" si="73"/>
        <v>25338.995231950736</v>
      </c>
      <c r="BA40" s="53">
        <f t="shared" ca="1" si="73"/>
        <v>25395.939666777311</v>
      </c>
      <c r="BB40" s="53">
        <f t="shared" ca="1" si="73"/>
        <v>25453.012073081365</v>
      </c>
      <c r="BC40" s="53">
        <f t="shared" ca="1" si="73"/>
        <v>25510.21273845376</v>
      </c>
      <c r="BD40" s="53">
        <f t="shared" ca="1" si="73"/>
        <v>25567.541951131665</v>
      </c>
      <c r="BE40" s="53">
        <f t="shared" ca="1" si="73"/>
        <v>25624.999999999996</v>
      </c>
      <c r="BF40" s="53">
        <f t="shared" ca="1" si="73"/>
        <v>25682.587174592893</v>
      </c>
      <c r="BG40" s="53">
        <f t="shared" ca="1" si="73"/>
        <v>25740.303765095159</v>
      </c>
      <c r="BH40" s="53">
        <f t="shared" ca="1" si="73"/>
        <v>25798.150062343735</v>
      </c>
      <c r="BI40" s="53">
        <f t="shared" ca="1" si="73"/>
        <v>25856.126357829158</v>
      </c>
      <c r="BJ40" s="53">
        <f t="shared" ca="1" si="73"/>
        <v>25914.232943697032</v>
      </c>
      <c r="BK40" s="53">
        <f t="shared" ca="1" si="73"/>
        <v>25972.470112749506</v>
      </c>
      <c r="BL40" s="53">
        <f t="shared" ca="1" si="73"/>
        <v>26030.838158446742</v>
      </c>
      <c r="BM40" s="53">
        <f t="shared" ca="1" si="73"/>
        <v>26089.337374908398</v>
      </c>
      <c r="BN40" s="53">
        <f t="shared" ca="1" si="73"/>
        <v>26147.968056915102</v>
      </c>
      <c r="BO40" s="53">
        <f t="shared" ca="1" si="73"/>
        <v>26206.730499909954</v>
      </c>
      <c r="BP40" s="53">
        <f t="shared" ca="1" si="73"/>
        <v>26265.624999999996</v>
      </c>
      <c r="BQ40" s="53">
        <f t="shared" ca="1" si="73"/>
        <v>26324.651853957716</v>
      </c>
      <c r="BR40" s="53">
        <f t="shared" ca="1" si="73"/>
        <v>26383.811359222538</v>
      </c>
      <c r="BS40" s="53">
        <f t="shared" ca="1" si="73"/>
        <v>26443.103813902322</v>
      </c>
      <c r="BT40" s="53">
        <f t="shared" ca="1" si="73"/>
        <v>26502.529516774885</v>
      </c>
      <c r="BU40" s="53">
        <f t="shared" ca="1" si="73"/>
        <v>26562.088767289457</v>
      </c>
      <c r="BV40" s="53">
        <f t="shared" ca="1" si="73"/>
        <v>26621.781865568242</v>
      </c>
      <c r="BW40" s="53">
        <f t="shared" ca="1" si="73"/>
        <v>26681.60911240791</v>
      </c>
      <c r="BX40" s="53">
        <f t="shared" ca="1" si="73"/>
        <v>26741.570809281107</v>
      </c>
      <c r="BY40" s="53">
        <f t="shared" ca="1" si="73"/>
        <v>26801.66725833798</v>
      </c>
      <c r="BZ40" s="53">
        <f t="shared" ca="1" si="73"/>
        <v>26861.898762407702</v>
      </c>
      <c r="CA40" s="53">
        <f t="shared" ca="1" si="73"/>
        <v>26922.265624999993</v>
      </c>
      <c r="CB40" s="53">
        <f t="shared" ca="1" si="73"/>
        <v>26982.768150306656</v>
      </c>
      <c r="CC40" s="53">
        <f t="shared" ca="1" si="73"/>
        <v>27043.4066432031</v>
      </c>
      <c r="CD40" s="53">
        <f t="shared" ca="1" si="73"/>
        <v>27104.181409249879</v>
      </c>
    </row>
    <row r="41" spans="2:82" s="32" customFormat="1" ht="12" customHeight="1" x14ac:dyDescent="0.2">
      <c r="B41" s="77">
        <f t="shared" si="70"/>
        <v>6</v>
      </c>
      <c r="C41" s="125"/>
      <c r="D41" s="79"/>
      <c r="E41" s="81">
        <v>17441.756792232907</v>
      </c>
      <c r="F41" s="81">
        <v>17900.086835883714</v>
      </c>
      <c r="G41" s="81">
        <v>17560.051025045075</v>
      </c>
      <c r="H41" s="81">
        <v>17621.511203632734</v>
      </c>
      <c r="I41" s="81">
        <v>17683.186492845456</v>
      </c>
      <c r="J41" s="81">
        <v>17745.077645570411</v>
      </c>
      <c r="K41" s="81">
        <v>17807.185417329911</v>
      </c>
      <c r="L41" s="81">
        <v>17869.510566290563</v>
      </c>
      <c r="M41" s="81">
        <v>17932.053853272584</v>
      </c>
      <c r="N41" s="81">
        <v>17994.816041759037</v>
      </c>
      <c r="O41" s="81">
        <v>18057.797897905199</v>
      </c>
      <c r="P41" s="81">
        <v>18121.000190547864</v>
      </c>
      <c r="Q41" s="81">
        <v>19216.690544154375</v>
      </c>
      <c r="R41" s="81">
        <v>19283.948961058912</v>
      </c>
      <c r="S41" s="81">
        <v>19351.442782422619</v>
      </c>
      <c r="T41" s="81">
        <v>19419.172832161104</v>
      </c>
      <c r="U41" s="81">
        <v>19487.139937073669</v>
      </c>
      <c r="V41" s="81">
        <v>19555.344926853424</v>
      </c>
      <c r="W41" s="81">
        <v>19623.788634097411</v>
      </c>
      <c r="X41" s="81">
        <v>19627.899473324262</v>
      </c>
      <c r="Y41" s="81">
        <v>19878.546450099901</v>
      </c>
      <c r="Z41" s="81">
        <v>19918.889600970688</v>
      </c>
      <c r="AA41" s="81">
        <v>19959.373952869522</v>
      </c>
      <c r="AB41" s="81">
        <v>20000</v>
      </c>
      <c r="AC41" s="56"/>
      <c r="AD41" s="53">
        <f ca="1">SUM(OFFSET($E41,,(COLUMNS($E41:E41)-1)*12,,12))</f>
        <v>213734.03396231547</v>
      </c>
      <c r="AE41" s="53">
        <f ca="1">SUM(OFFSET($E41,,(COLUMNS($E41:F41)-1)*12,,12))</f>
        <v>235322.23809508592</v>
      </c>
      <c r="AG41" s="55"/>
      <c r="AH41" s="55"/>
      <c r="AI41" s="55"/>
      <c r="AK41" s="55"/>
      <c r="AT41" s="53">
        <f t="shared" si="68"/>
        <v>20000</v>
      </c>
      <c r="AU41" s="53">
        <f t="shared" ref="AU41:CD41" ca="1" si="74">IF($AO55="V",AU$26*$AK55*$AQ55+AT41*(1+$AL55)*$AR55,AT41*(1+$AL55))</f>
        <v>20044.946087487137</v>
      </c>
      <c r="AV41" s="53">
        <f t="shared" ca="1" si="74"/>
        <v>20089.993182513295</v>
      </c>
      <c r="AW41" s="53">
        <f t="shared" ca="1" si="74"/>
        <v>20135.141512073158</v>
      </c>
      <c r="AX41" s="53">
        <f t="shared" ca="1" si="74"/>
        <v>20180.391303671538</v>
      </c>
      <c r="AY41" s="53">
        <f t="shared" ca="1" si="74"/>
        <v>20225.742785324517</v>
      </c>
      <c r="AZ41" s="53">
        <f t="shared" ca="1" si="74"/>
        <v>20271.196185560588</v>
      </c>
      <c r="BA41" s="53">
        <f t="shared" ca="1" si="74"/>
        <v>20316.75173342185</v>
      </c>
      <c r="BB41" s="53">
        <f t="shared" ca="1" si="74"/>
        <v>20362.409658465094</v>
      </c>
      <c r="BC41" s="53">
        <f t="shared" ca="1" si="74"/>
        <v>20408.170190763012</v>
      </c>
      <c r="BD41" s="53">
        <f t="shared" ca="1" si="74"/>
        <v>20454.033560905336</v>
      </c>
      <c r="BE41" s="53">
        <f t="shared" ca="1" si="74"/>
        <v>20499.999999999996</v>
      </c>
      <c r="BF41" s="53">
        <f t="shared" ca="1" si="74"/>
        <v>20546.069739674313</v>
      </c>
      <c r="BG41" s="53">
        <f t="shared" ca="1" si="74"/>
        <v>20592.243012076127</v>
      </c>
      <c r="BH41" s="53">
        <f t="shared" ca="1" si="74"/>
        <v>20638.520049874991</v>
      </c>
      <c r="BI41" s="53">
        <f t="shared" ca="1" si="74"/>
        <v>20684.901086263329</v>
      </c>
      <c r="BJ41" s="53">
        <f t="shared" ca="1" si="74"/>
        <v>20731.386354957627</v>
      </c>
      <c r="BK41" s="53">
        <f t="shared" ca="1" si="74"/>
        <v>20777.976090199605</v>
      </c>
      <c r="BL41" s="53">
        <f t="shared" ca="1" si="74"/>
        <v>20824.670526757396</v>
      </c>
      <c r="BM41" s="53">
        <f t="shared" ca="1" si="74"/>
        <v>20871.46989992672</v>
      </c>
      <c r="BN41" s="53">
        <f t="shared" ca="1" si="74"/>
        <v>20918.374445532081</v>
      </c>
      <c r="BO41" s="53">
        <f t="shared" ca="1" si="74"/>
        <v>20965.384399927963</v>
      </c>
      <c r="BP41" s="53">
        <f t="shared" ca="1" si="74"/>
        <v>21012.499999999996</v>
      </c>
      <c r="BQ41" s="53">
        <f t="shared" ca="1" si="74"/>
        <v>21059.721483166169</v>
      </c>
      <c r="BR41" s="53">
        <f t="shared" ca="1" si="74"/>
        <v>21107.049087378029</v>
      </c>
      <c r="BS41" s="53">
        <f t="shared" ca="1" si="74"/>
        <v>21154.483051121861</v>
      </c>
      <c r="BT41" s="53">
        <f t="shared" ca="1" si="74"/>
        <v>21202.023613419908</v>
      </c>
      <c r="BU41" s="53">
        <f t="shared" ca="1" si="74"/>
        <v>21249.671013831565</v>
      </c>
      <c r="BV41" s="53">
        <f t="shared" ca="1" si="74"/>
        <v>21297.425492454593</v>
      </c>
      <c r="BW41" s="53">
        <f t="shared" ca="1" si="74"/>
        <v>21345.287289926328</v>
      </c>
      <c r="BX41" s="53">
        <f t="shared" ca="1" si="74"/>
        <v>21393.256647424885</v>
      </c>
      <c r="BY41" s="53">
        <f t="shared" ca="1" si="74"/>
        <v>21441.333806670384</v>
      </c>
      <c r="BZ41" s="53">
        <f t="shared" ca="1" si="74"/>
        <v>21489.51900992616</v>
      </c>
      <c r="CA41" s="53">
        <f t="shared" ca="1" si="74"/>
        <v>21537.812499999993</v>
      </c>
      <c r="CB41" s="53">
        <f t="shared" ca="1" si="74"/>
        <v>21586.214520245325</v>
      </c>
      <c r="CC41" s="53">
        <f t="shared" ca="1" si="74"/>
        <v>21634.725314562478</v>
      </c>
      <c r="CD41" s="53">
        <f t="shared" ca="1" si="74"/>
        <v>21683.345127399905</v>
      </c>
    </row>
    <row r="42" spans="2:82" s="32" customFormat="1" ht="12" customHeight="1" x14ac:dyDescent="0.2">
      <c r="B42" s="77">
        <f t="shared" si="70"/>
        <v>7</v>
      </c>
      <c r="C42" s="125"/>
      <c r="D42" s="79"/>
      <c r="E42" s="81">
        <v>13081.317594174679</v>
      </c>
      <c r="F42" s="81">
        <v>13425.065126912785</v>
      </c>
      <c r="G42" s="81">
        <v>13170.038268783806</v>
      </c>
      <c r="H42" s="81">
        <v>13216.133402724548</v>
      </c>
      <c r="I42" s="81">
        <v>13262.389869634089</v>
      </c>
      <c r="J42" s="81">
        <v>13308.808234177806</v>
      </c>
      <c r="K42" s="81">
        <v>13355.38906299743</v>
      </c>
      <c r="L42" s="81">
        <v>13402.13292471792</v>
      </c>
      <c r="M42" s="81">
        <v>13449.040389954436</v>
      </c>
      <c r="N42" s="81">
        <v>13496.112031319277</v>
      </c>
      <c r="O42" s="81">
        <v>13543.348423428897</v>
      </c>
      <c r="P42" s="81">
        <v>13590.750142910896</v>
      </c>
      <c r="Q42" s="81">
        <v>14412.517908115778</v>
      </c>
      <c r="R42" s="81">
        <v>14462.961720794183</v>
      </c>
      <c r="S42" s="81">
        <v>14513.582086816963</v>
      </c>
      <c r="T42" s="81">
        <v>14564.379624120827</v>
      </c>
      <c r="U42" s="81">
        <v>14615.35495280525</v>
      </c>
      <c r="V42" s="81">
        <v>14666.508695140068</v>
      </c>
      <c r="W42" s="81">
        <v>14717.841475573057</v>
      </c>
      <c r="X42" s="81">
        <v>14720.924604993195</v>
      </c>
      <c r="Y42" s="81">
        <v>14908.909837574925</v>
      </c>
      <c r="Z42" s="81">
        <v>14939.167200728014</v>
      </c>
      <c r="AA42" s="81">
        <v>14969.53046465214</v>
      </c>
      <c r="AB42" s="81">
        <v>15000</v>
      </c>
      <c r="AC42" s="56"/>
      <c r="AD42" s="53">
        <f ca="1">SUM(OFFSET($E42,,(COLUMNS($E42:E42)-1)*12,,12))</f>
        <v>160300.52547173656</v>
      </c>
      <c r="AE42" s="53">
        <f ca="1">SUM(OFFSET($E42,,(COLUMNS($E42:F42)-1)*12,,12))</f>
        <v>176491.67857131441</v>
      </c>
      <c r="AG42" s="55"/>
      <c r="AH42" s="55"/>
      <c r="AI42" s="55"/>
      <c r="AK42" s="55"/>
      <c r="AT42" s="53">
        <f t="shared" si="68"/>
        <v>15000</v>
      </c>
      <c r="AU42" s="53">
        <f t="shared" ref="AU42:CD42" ca="1" si="75">IF($AO56="V",AU$26*$AK56*$AQ56+AT42*(1+$AL56)*$AR56,AT42*(1+$AL56))</f>
        <v>15033.709565615358</v>
      </c>
      <c r="AV42" s="53">
        <f t="shared" ca="1" si="75"/>
        <v>15067.494886884975</v>
      </c>
      <c r="AW42" s="53">
        <f t="shared" ca="1" si="75"/>
        <v>15101.356134054873</v>
      </c>
      <c r="AX42" s="53">
        <f t="shared" ca="1" si="75"/>
        <v>15135.293477753659</v>
      </c>
      <c r="AY42" s="53">
        <f t="shared" ca="1" si="75"/>
        <v>15169.307088993392</v>
      </c>
      <c r="AZ42" s="53">
        <f t="shared" ca="1" si="75"/>
        <v>15203.397139170447</v>
      </c>
      <c r="BA42" s="53">
        <f t="shared" ca="1" si="75"/>
        <v>15237.563800066391</v>
      </c>
      <c r="BB42" s="53">
        <f t="shared" ca="1" si="75"/>
        <v>15271.807243848823</v>
      </c>
      <c r="BC42" s="53">
        <f t="shared" ca="1" si="75"/>
        <v>15306.127643072261</v>
      </c>
      <c r="BD42" s="53">
        <f t="shared" ca="1" si="75"/>
        <v>15340.525170679004</v>
      </c>
      <c r="BE42" s="53">
        <f t="shared" ca="1" si="75"/>
        <v>15375.000000000004</v>
      </c>
      <c r="BF42" s="53">
        <f t="shared" ca="1" si="75"/>
        <v>15409.552304755742</v>
      </c>
      <c r="BG42" s="53">
        <f t="shared" ca="1" si="75"/>
        <v>15444.182259057101</v>
      </c>
      <c r="BH42" s="53">
        <f t="shared" ca="1" si="75"/>
        <v>15478.890037406245</v>
      </c>
      <c r="BI42" s="53">
        <f t="shared" ca="1" si="75"/>
        <v>15513.675814697499</v>
      </c>
      <c r="BJ42" s="53">
        <f t="shared" ca="1" si="75"/>
        <v>15548.539766218224</v>
      </c>
      <c r="BK42" s="53">
        <f t="shared" ca="1" si="75"/>
        <v>15583.482067649709</v>
      </c>
      <c r="BL42" s="53">
        <f t="shared" ca="1" si="75"/>
        <v>15618.50289506805</v>
      </c>
      <c r="BM42" s="53">
        <f t="shared" ca="1" si="75"/>
        <v>15653.602424945044</v>
      </c>
      <c r="BN42" s="53">
        <f t="shared" ca="1" si="75"/>
        <v>15688.780834149065</v>
      </c>
      <c r="BO42" s="53">
        <f t="shared" ca="1" si="75"/>
        <v>15724.038299945978</v>
      </c>
      <c r="BP42" s="53">
        <f t="shared" ca="1" si="75"/>
        <v>15759.375000000002</v>
      </c>
      <c r="BQ42" s="53">
        <f t="shared" ca="1" si="75"/>
        <v>15794.791112374633</v>
      </c>
      <c r="BR42" s="53">
        <f t="shared" ca="1" si="75"/>
        <v>15830.286815533525</v>
      </c>
      <c r="BS42" s="53">
        <f t="shared" ca="1" si="75"/>
        <v>15865.862288341399</v>
      </c>
      <c r="BT42" s="53">
        <f t="shared" ca="1" si="75"/>
        <v>15901.517710064934</v>
      </c>
      <c r="BU42" s="53">
        <f t="shared" ca="1" si="75"/>
        <v>15937.253260373678</v>
      </c>
      <c r="BV42" s="53">
        <f t="shared" ca="1" si="75"/>
        <v>15973.069119340949</v>
      </c>
      <c r="BW42" s="53">
        <f t="shared" ca="1" si="75"/>
        <v>16008.96546744475</v>
      </c>
      <c r="BX42" s="53">
        <f t="shared" ca="1" si="75"/>
        <v>16044.942485568668</v>
      </c>
      <c r="BY42" s="53">
        <f t="shared" ca="1" si="75"/>
        <v>16081.000355002792</v>
      </c>
      <c r="BZ42" s="53">
        <f t="shared" ca="1" si="75"/>
        <v>16117.139257444625</v>
      </c>
      <c r="CA42" s="53">
        <f t="shared" ca="1" si="75"/>
        <v>16153.359375</v>
      </c>
      <c r="CB42" s="53">
        <f t="shared" ca="1" si="75"/>
        <v>16189.660890183997</v>
      </c>
      <c r="CC42" s="53">
        <f t="shared" ca="1" si="75"/>
        <v>16226.043985921864</v>
      </c>
      <c r="CD42" s="53">
        <f t="shared" ca="1" si="75"/>
        <v>16262.508845549932</v>
      </c>
    </row>
    <row r="43" spans="2:82" s="32" customFormat="1" ht="12" customHeight="1" x14ac:dyDescent="0.2">
      <c r="B43" s="77">
        <f t="shared" si="70"/>
        <v>8</v>
      </c>
      <c r="C43" s="125"/>
      <c r="D43" s="79"/>
      <c r="E43" s="81">
        <v>13081.317594174679</v>
      </c>
      <c r="F43" s="81">
        <v>13425.065126912785</v>
      </c>
      <c r="G43" s="81">
        <v>13170.038268783806</v>
      </c>
      <c r="H43" s="81">
        <v>13216.133402724548</v>
      </c>
      <c r="I43" s="81">
        <v>13262.389869634089</v>
      </c>
      <c r="J43" s="81">
        <v>13308.808234177806</v>
      </c>
      <c r="K43" s="81">
        <v>13355.38906299743</v>
      </c>
      <c r="L43" s="81">
        <v>13402.13292471792</v>
      </c>
      <c r="M43" s="81">
        <v>13449.040389954436</v>
      </c>
      <c r="N43" s="81">
        <v>13496.112031319277</v>
      </c>
      <c r="O43" s="81">
        <v>13543.348423428897</v>
      </c>
      <c r="P43" s="81">
        <v>13590.750142910896</v>
      </c>
      <c r="Q43" s="81">
        <v>14412.517908115778</v>
      </c>
      <c r="R43" s="81">
        <v>14462.961720794183</v>
      </c>
      <c r="S43" s="81">
        <v>14513.582086816963</v>
      </c>
      <c r="T43" s="81">
        <v>14564.379624120827</v>
      </c>
      <c r="U43" s="81">
        <v>14615.35495280525</v>
      </c>
      <c r="V43" s="81">
        <v>14666.508695140068</v>
      </c>
      <c r="W43" s="81">
        <v>14717.841475573057</v>
      </c>
      <c r="X43" s="81">
        <v>14720.924604993195</v>
      </c>
      <c r="Y43" s="81">
        <v>14908.909837574925</v>
      </c>
      <c r="Z43" s="81">
        <v>14939.167200728014</v>
      </c>
      <c r="AA43" s="81">
        <v>14969.53046465214</v>
      </c>
      <c r="AB43" s="81">
        <v>15000</v>
      </c>
      <c r="AC43" s="56"/>
      <c r="AD43" s="53">
        <f ca="1">SUM(OFFSET($E43,,(COLUMNS($E43:E43)-1)*12,,12))</f>
        <v>160300.52547173656</v>
      </c>
      <c r="AE43" s="53">
        <f ca="1">SUM(OFFSET($E43,,(COLUMNS($E43:F43)-1)*12,,12))</f>
        <v>176491.67857131441</v>
      </c>
      <c r="AG43" s="55"/>
      <c r="AH43" s="55"/>
      <c r="AI43" s="55"/>
      <c r="AK43" s="55"/>
      <c r="AT43" s="53">
        <f t="shared" si="68"/>
        <v>15000</v>
      </c>
      <c r="AU43" s="53">
        <f t="shared" ref="AU43:CD43" ca="1" si="76">IF($AO57="V",AU$26*$AK57*$AQ57+AT43*(1+$AL57)*$AR57,AT43*(1+$AL57))</f>
        <v>15033.709565615358</v>
      </c>
      <c r="AV43" s="53">
        <f t="shared" ca="1" si="76"/>
        <v>15067.494886884975</v>
      </c>
      <c r="AW43" s="53">
        <f t="shared" ca="1" si="76"/>
        <v>15101.356134054873</v>
      </c>
      <c r="AX43" s="53">
        <f t="shared" ca="1" si="76"/>
        <v>15135.293477753659</v>
      </c>
      <c r="AY43" s="53">
        <f t="shared" ca="1" si="76"/>
        <v>15169.307088993392</v>
      </c>
      <c r="AZ43" s="53">
        <f t="shared" ca="1" si="76"/>
        <v>15203.397139170447</v>
      </c>
      <c r="BA43" s="53">
        <f t="shared" ca="1" si="76"/>
        <v>15237.563800066391</v>
      </c>
      <c r="BB43" s="53">
        <f t="shared" ca="1" si="76"/>
        <v>15271.807243848823</v>
      </c>
      <c r="BC43" s="53">
        <f t="shared" ca="1" si="76"/>
        <v>15306.127643072261</v>
      </c>
      <c r="BD43" s="53">
        <f t="shared" ca="1" si="76"/>
        <v>15340.525170679004</v>
      </c>
      <c r="BE43" s="53">
        <f t="shared" ca="1" si="76"/>
        <v>15375.000000000004</v>
      </c>
      <c r="BF43" s="53">
        <f t="shared" ca="1" si="76"/>
        <v>15409.552304755742</v>
      </c>
      <c r="BG43" s="53">
        <f t="shared" ca="1" si="76"/>
        <v>15444.182259057101</v>
      </c>
      <c r="BH43" s="53">
        <f t="shared" ca="1" si="76"/>
        <v>15478.890037406245</v>
      </c>
      <c r="BI43" s="53">
        <f t="shared" ca="1" si="76"/>
        <v>15513.675814697499</v>
      </c>
      <c r="BJ43" s="53">
        <f t="shared" ca="1" si="76"/>
        <v>15548.539766218224</v>
      </c>
      <c r="BK43" s="53">
        <f t="shared" ca="1" si="76"/>
        <v>15583.482067649709</v>
      </c>
      <c r="BL43" s="53">
        <f t="shared" ca="1" si="76"/>
        <v>15618.50289506805</v>
      </c>
      <c r="BM43" s="53">
        <f t="shared" ca="1" si="76"/>
        <v>15653.602424945044</v>
      </c>
      <c r="BN43" s="53">
        <f t="shared" ca="1" si="76"/>
        <v>15688.780834149065</v>
      </c>
      <c r="BO43" s="53">
        <f t="shared" ca="1" si="76"/>
        <v>15724.038299945978</v>
      </c>
      <c r="BP43" s="53">
        <f t="shared" ca="1" si="76"/>
        <v>15759.375000000002</v>
      </c>
      <c r="BQ43" s="53">
        <f t="shared" ca="1" si="76"/>
        <v>15794.791112374633</v>
      </c>
      <c r="BR43" s="53">
        <f t="shared" ca="1" si="76"/>
        <v>15830.286815533525</v>
      </c>
      <c r="BS43" s="53">
        <f t="shared" ca="1" si="76"/>
        <v>15865.862288341399</v>
      </c>
      <c r="BT43" s="53">
        <f t="shared" ca="1" si="76"/>
        <v>15901.517710064934</v>
      </c>
      <c r="BU43" s="53">
        <f t="shared" ca="1" si="76"/>
        <v>15937.253260373678</v>
      </c>
      <c r="BV43" s="53">
        <f t="shared" ca="1" si="76"/>
        <v>15973.069119340949</v>
      </c>
      <c r="BW43" s="53">
        <f t="shared" ca="1" si="76"/>
        <v>16008.96546744475</v>
      </c>
      <c r="BX43" s="53">
        <f t="shared" ca="1" si="76"/>
        <v>16044.942485568668</v>
      </c>
      <c r="BY43" s="53">
        <f t="shared" ca="1" si="76"/>
        <v>16081.000355002792</v>
      </c>
      <c r="BZ43" s="53">
        <f t="shared" ca="1" si="76"/>
        <v>16117.139257444625</v>
      </c>
      <c r="CA43" s="53">
        <f t="shared" ca="1" si="76"/>
        <v>16153.359375</v>
      </c>
      <c r="CB43" s="53">
        <f t="shared" ca="1" si="76"/>
        <v>16189.660890183997</v>
      </c>
      <c r="CC43" s="53">
        <f t="shared" ca="1" si="76"/>
        <v>16226.043985921864</v>
      </c>
      <c r="CD43" s="53">
        <f t="shared" ca="1" si="76"/>
        <v>16262.508845549932</v>
      </c>
    </row>
    <row r="44" spans="2:82" s="32" customFormat="1" ht="12" customHeight="1" x14ac:dyDescent="0.2">
      <c r="B44" s="77">
        <f t="shared" si="70"/>
        <v>9</v>
      </c>
      <c r="C44" s="125"/>
      <c r="D44" s="79"/>
      <c r="E44" s="81">
        <v>13081.317594174679</v>
      </c>
      <c r="F44" s="81">
        <v>13425.065126912785</v>
      </c>
      <c r="G44" s="81">
        <v>13170.038268783806</v>
      </c>
      <c r="H44" s="81">
        <v>13216.133402724548</v>
      </c>
      <c r="I44" s="81">
        <v>13262.389869634089</v>
      </c>
      <c r="J44" s="81">
        <v>13308.808234177806</v>
      </c>
      <c r="K44" s="81">
        <v>13355.38906299743</v>
      </c>
      <c r="L44" s="81">
        <v>13402.13292471792</v>
      </c>
      <c r="M44" s="81">
        <v>13449.040389954436</v>
      </c>
      <c r="N44" s="81">
        <v>13496.112031319277</v>
      </c>
      <c r="O44" s="81">
        <v>13543.348423428897</v>
      </c>
      <c r="P44" s="81">
        <v>13590.750142910896</v>
      </c>
      <c r="Q44" s="81">
        <v>14412.517908115778</v>
      </c>
      <c r="R44" s="81">
        <v>14462.961720794183</v>
      </c>
      <c r="S44" s="81">
        <v>14513.582086816963</v>
      </c>
      <c r="T44" s="81">
        <v>14564.379624120827</v>
      </c>
      <c r="U44" s="81">
        <v>14615.35495280525</v>
      </c>
      <c r="V44" s="81">
        <v>14666.508695140068</v>
      </c>
      <c r="W44" s="81">
        <v>14717.841475573057</v>
      </c>
      <c r="X44" s="81">
        <v>14720.924604993195</v>
      </c>
      <c r="Y44" s="81">
        <v>14908.909837574925</v>
      </c>
      <c r="Z44" s="81">
        <v>14939.167200728014</v>
      </c>
      <c r="AA44" s="81">
        <v>14969.53046465214</v>
      </c>
      <c r="AB44" s="81">
        <v>15000</v>
      </c>
      <c r="AC44" s="56"/>
      <c r="AD44" s="53">
        <f ca="1">SUM(OFFSET($E44,,(COLUMNS($E44:E44)-1)*12,,12))</f>
        <v>160300.52547173656</v>
      </c>
      <c r="AE44" s="53">
        <f ca="1">SUM(OFFSET($E44,,(COLUMNS($E44:F44)-1)*12,,12))</f>
        <v>176491.67857131441</v>
      </c>
      <c r="AG44" s="55"/>
      <c r="AH44" s="55"/>
      <c r="AI44" s="55"/>
      <c r="AK44" s="55"/>
      <c r="AT44" s="53">
        <f t="shared" si="68"/>
        <v>15000</v>
      </c>
      <c r="AU44" s="53">
        <f t="shared" ref="AU44:CD44" ca="1" si="77">IF($AO58="V",AU$26*$AK58*$AQ58+AT44*(1+$AL58)*$AR58,AT44*(1+$AL58))</f>
        <v>15033.709565615356</v>
      </c>
      <c r="AV44" s="53">
        <f t="shared" ca="1" si="77"/>
        <v>15067.494886884975</v>
      </c>
      <c r="AW44" s="53">
        <f t="shared" ca="1" si="77"/>
        <v>15101.356134054873</v>
      </c>
      <c r="AX44" s="53">
        <f t="shared" ca="1" si="77"/>
        <v>15135.293477753657</v>
      </c>
      <c r="AY44" s="53">
        <f t="shared" ca="1" si="77"/>
        <v>15169.307088993392</v>
      </c>
      <c r="AZ44" s="53">
        <f t="shared" ca="1" si="77"/>
        <v>15203.397139170447</v>
      </c>
      <c r="BA44" s="53">
        <f t="shared" ca="1" si="77"/>
        <v>15237.563800066391</v>
      </c>
      <c r="BB44" s="53">
        <f t="shared" ca="1" si="77"/>
        <v>15271.807243848823</v>
      </c>
      <c r="BC44" s="53">
        <f t="shared" ca="1" si="77"/>
        <v>15306.127643072261</v>
      </c>
      <c r="BD44" s="53">
        <f t="shared" ca="1" si="77"/>
        <v>15340.525170679002</v>
      </c>
      <c r="BE44" s="53">
        <f t="shared" ca="1" si="77"/>
        <v>15375</v>
      </c>
      <c r="BF44" s="53">
        <f t="shared" ca="1" si="77"/>
        <v>15409.55230475574</v>
      </c>
      <c r="BG44" s="53">
        <f t="shared" ca="1" si="77"/>
        <v>15444.182259057099</v>
      </c>
      <c r="BH44" s="53">
        <f t="shared" ca="1" si="77"/>
        <v>15478.890037406245</v>
      </c>
      <c r="BI44" s="53">
        <f t="shared" ca="1" si="77"/>
        <v>15513.675814697499</v>
      </c>
      <c r="BJ44" s="53">
        <f t="shared" ca="1" si="77"/>
        <v>15548.539766218226</v>
      </c>
      <c r="BK44" s="53">
        <f t="shared" ca="1" si="77"/>
        <v>15583.482067649709</v>
      </c>
      <c r="BL44" s="53">
        <f t="shared" ca="1" si="77"/>
        <v>15618.50289506805</v>
      </c>
      <c r="BM44" s="53">
        <f t="shared" ca="1" si="77"/>
        <v>15653.602424945044</v>
      </c>
      <c r="BN44" s="53">
        <f t="shared" ca="1" si="77"/>
        <v>15688.780834149067</v>
      </c>
      <c r="BO44" s="53">
        <f t="shared" ca="1" si="77"/>
        <v>15724.038299945978</v>
      </c>
      <c r="BP44" s="53">
        <f t="shared" ca="1" si="77"/>
        <v>15759.375</v>
      </c>
      <c r="BQ44" s="53">
        <f t="shared" ca="1" si="77"/>
        <v>15794.791112374633</v>
      </c>
      <c r="BR44" s="53">
        <f t="shared" ca="1" si="77"/>
        <v>15830.286815533527</v>
      </c>
      <c r="BS44" s="53">
        <f t="shared" ca="1" si="77"/>
        <v>15865.862288341399</v>
      </c>
      <c r="BT44" s="53">
        <f t="shared" ca="1" si="77"/>
        <v>15901.517710064936</v>
      </c>
      <c r="BU44" s="53">
        <f t="shared" ca="1" si="77"/>
        <v>15937.25326037368</v>
      </c>
      <c r="BV44" s="53">
        <f t="shared" ca="1" si="77"/>
        <v>15973.069119340951</v>
      </c>
      <c r="BW44" s="53">
        <f t="shared" ca="1" si="77"/>
        <v>16008.965467444752</v>
      </c>
      <c r="BX44" s="53">
        <f t="shared" ca="1" si="77"/>
        <v>16044.94248556867</v>
      </c>
      <c r="BY44" s="53">
        <f t="shared" ca="1" si="77"/>
        <v>16081.000355002794</v>
      </c>
      <c r="BZ44" s="53">
        <f t="shared" ca="1" si="77"/>
        <v>16117.139257444625</v>
      </c>
      <c r="CA44" s="53">
        <f t="shared" ca="1" si="77"/>
        <v>16153.359375</v>
      </c>
      <c r="CB44" s="53">
        <f t="shared" ca="1" si="77"/>
        <v>16189.660890183997</v>
      </c>
      <c r="CC44" s="53">
        <f t="shared" ca="1" si="77"/>
        <v>16226.043985921864</v>
      </c>
      <c r="CD44" s="53">
        <f t="shared" ca="1" si="77"/>
        <v>16262.508845549932</v>
      </c>
    </row>
    <row r="45" spans="2:82" s="32" customFormat="1" ht="12" customHeight="1" x14ac:dyDescent="0.2">
      <c r="B45" s="77">
        <f t="shared" si="70"/>
        <v>10</v>
      </c>
      <c r="C45" s="125"/>
      <c r="D45" s="79"/>
      <c r="E45" s="81">
        <v>13081.317594174679</v>
      </c>
      <c r="F45" s="81">
        <v>13425.065126912785</v>
      </c>
      <c r="G45" s="81">
        <v>13170.038268783806</v>
      </c>
      <c r="H45" s="81">
        <v>13216.133402724548</v>
      </c>
      <c r="I45" s="81">
        <v>13262.389869634089</v>
      </c>
      <c r="J45" s="81">
        <v>13308.808234177806</v>
      </c>
      <c r="K45" s="81">
        <v>13355.38906299743</v>
      </c>
      <c r="L45" s="81">
        <v>13402.13292471792</v>
      </c>
      <c r="M45" s="81">
        <v>13449.040389954436</v>
      </c>
      <c r="N45" s="81">
        <v>13496.112031319277</v>
      </c>
      <c r="O45" s="81">
        <v>13543.348423428897</v>
      </c>
      <c r="P45" s="81">
        <v>13590.750142910896</v>
      </c>
      <c r="Q45" s="81">
        <v>14412.517908115778</v>
      </c>
      <c r="R45" s="81">
        <v>14462.961720794183</v>
      </c>
      <c r="S45" s="81">
        <v>14513.582086816963</v>
      </c>
      <c r="T45" s="81">
        <v>14564.379624120827</v>
      </c>
      <c r="U45" s="81">
        <v>14615.35495280525</v>
      </c>
      <c r="V45" s="81">
        <v>14666.508695140068</v>
      </c>
      <c r="W45" s="81">
        <v>14717.841475573057</v>
      </c>
      <c r="X45" s="81">
        <v>14720.924604993195</v>
      </c>
      <c r="Y45" s="81">
        <v>14908.909837574925</v>
      </c>
      <c r="Z45" s="81">
        <v>14939.167200728014</v>
      </c>
      <c r="AA45" s="81">
        <v>14969.53046465214</v>
      </c>
      <c r="AB45" s="81">
        <v>15000</v>
      </c>
      <c r="AC45" s="56"/>
      <c r="AD45" s="53">
        <f ca="1">SUM(OFFSET($E45,,(COLUMNS($E45:E45)-1)*12,,12))</f>
        <v>160300.52547173656</v>
      </c>
      <c r="AE45" s="53">
        <f ca="1">SUM(OFFSET($E45,,(COLUMNS($E45:F45)-1)*12,,12))</f>
        <v>176491.67857131441</v>
      </c>
      <c r="AG45" s="55"/>
      <c r="AH45" s="55"/>
      <c r="AI45" s="55"/>
      <c r="AK45" s="55"/>
      <c r="AT45" s="53">
        <f t="shared" si="68"/>
        <v>15000</v>
      </c>
      <c r="AU45" s="53">
        <f t="shared" ref="AU45:CD45" ca="1" si="78">IF($AO59="V",AU$26*$AK59*$AQ59+AT45*(1+$AL59)*$AR59,AT45*(1+$AL59))</f>
        <v>15033.709565615354</v>
      </c>
      <c r="AV45" s="53">
        <f t="shared" ca="1" si="78"/>
        <v>15067.494886884975</v>
      </c>
      <c r="AW45" s="53">
        <f t="shared" ca="1" si="78"/>
        <v>15101.356134054873</v>
      </c>
      <c r="AX45" s="53">
        <f t="shared" ca="1" si="78"/>
        <v>15135.293477753657</v>
      </c>
      <c r="AY45" s="53">
        <f t="shared" ca="1" si="78"/>
        <v>15169.307088993392</v>
      </c>
      <c r="AZ45" s="53">
        <f t="shared" ca="1" si="78"/>
        <v>15203.397139170447</v>
      </c>
      <c r="BA45" s="53">
        <f t="shared" ca="1" si="78"/>
        <v>15237.563800066391</v>
      </c>
      <c r="BB45" s="53">
        <f t="shared" ca="1" si="78"/>
        <v>15271.807243848823</v>
      </c>
      <c r="BC45" s="53">
        <f t="shared" ca="1" si="78"/>
        <v>15306.127643072261</v>
      </c>
      <c r="BD45" s="53">
        <f t="shared" ca="1" si="78"/>
        <v>15340.525170679004</v>
      </c>
      <c r="BE45" s="53">
        <f t="shared" ca="1" si="78"/>
        <v>15375.000000000004</v>
      </c>
      <c r="BF45" s="53">
        <f t="shared" ca="1" si="78"/>
        <v>15409.55230475574</v>
      </c>
      <c r="BG45" s="53">
        <f t="shared" ca="1" si="78"/>
        <v>15444.182259057099</v>
      </c>
      <c r="BH45" s="53">
        <f t="shared" ca="1" si="78"/>
        <v>15478.890037406247</v>
      </c>
      <c r="BI45" s="53">
        <f t="shared" ca="1" si="78"/>
        <v>15513.675814697501</v>
      </c>
      <c r="BJ45" s="53">
        <f t="shared" ca="1" si="78"/>
        <v>15548.539766218226</v>
      </c>
      <c r="BK45" s="53">
        <f t="shared" ca="1" si="78"/>
        <v>15583.482067649707</v>
      </c>
      <c r="BL45" s="53">
        <f t="shared" ca="1" si="78"/>
        <v>15618.50289506805</v>
      </c>
      <c r="BM45" s="53">
        <f t="shared" ca="1" si="78"/>
        <v>15653.602424945044</v>
      </c>
      <c r="BN45" s="53">
        <f t="shared" ca="1" si="78"/>
        <v>15688.780834149067</v>
      </c>
      <c r="BO45" s="53">
        <f t="shared" ca="1" si="78"/>
        <v>15724.038299945978</v>
      </c>
      <c r="BP45" s="53">
        <f t="shared" ca="1" si="78"/>
        <v>15759.375000000002</v>
      </c>
      <c r="BQ45" s="53">
        <f t="shared" ca="1" si="78"/>
        <v>15794.791112374633</v>
      </c>
      <c r="BR45" s="53">
        <f t="shared" ca="1" si="78"/>
        <v>15830.286815533527</v>
      </c>
      <c r="BS45" s="53">
        <f t="shared" ca="1" si="78"/>
        <v>15865.862288341399</v>
      </c>
      <c r="BT45" s="53">
        <f t="shared" ca="1" si="78"/>
        <v>15901.517710064936</v>
      </c>
      <c r="BU45" s="53">
        <f t="shared" ca="1" si="78"/>
        <v>15937.25326037368</v>
      </c>
      <c r="BV45" s="53">
        <f t="shared" ca="1" si="78"/>
        <v>15973.069119340951</v>
      </c>
      <c r="BW45" s="53">
        <f t="shared" ca="1" si="78"/>
        <v>16008.965467444752</v>
      </c>
      <c r="BX45" s="53">
        <f t="shared" ca="1" si="78"/>
        <v>16044.94248556867</v>
      </c>
      <c r="BY45" s="53">
        <f t="shared" ca="1" si="78"/>
        <v>16081.000355002794</v>
      </c>
      <c r="BZ45" s="53">
        <f t="shared" ca="1" si="78"/>
        <v>16117.139257444627</v>
      </c>
      <c r="CA45" s="53">
        <f t="shared" ca="1" si="78"/>
        <v>16153.359375</v>
      </c>
      <c r="CB45" s="53">
        <f t="shared" ca="1" si="78"/>
        <v>16189.660890183997</v>
      </c>
      <c r="CC45" s="53">
        <f t="shared" ca="1" si="78"/>
        <v>16226.043985921864</v>
      </c>
      <c r="CD45" s="53">
        <f t="shared" ca="1" si="78"/>
        <v>16262.508845549932</v>
      </c>
    </row>
    <row r="46" spans="2:82" s="32" customFormat="1" ht="5.0999999999999996" customHeight="1" x14ac:dyDescent="0.2">
      <c r="B46" s="79"/>
      <c r="C46" s="125"/>
      <c r="D46" s="7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56"/>
      <c r="AD46" s="45"/>
      <c r="AE46" s="45"/>
      <c r="AG46" s="55"/>
      <c r="AH46" s="55"/>
      <c r="AI46" s="55"/>
      <c r="AK46" s="55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</row>
    <row r="47" spans="2:82" s="32" customFormat="1" ht="12" customHeight="1" x14ac:dyDescent="0.2">
      <c r="B47" s="32" t="s">
        <v>23</v>
      </c>
      <c r="C47" s="120"/>
      <c r="E47" s="57">
        <f>SUM(E36:E45)</f>
        <v>222498.88551650371</v>
      </c>
      <c r="F47" s="57">
        <f t="shared" ref="F47:AB47" si="79">SUM(F36:F45)</f>
        <v>227425.93348574991</v>
      </c>
      <c r="G47" s="57">
        <f t="shared" si="79"/>
        <v>223770.54851923452</v>
      </c>
      <c r="H47" s="57">
        <f t="shared" si="79"/>
        <v>224431.24543905188</v>
      </c>
      <c r="I47" s="57">
        <f t="shared" si="79"/>
        <v>225094.25479808863</v>
      </c>
      <c r="J47" s="57">
        <f t="shared" si="79"/>
        <v>228259.58468988194</v>
      </c>
      <c r="K47" s="57">
        <f t="shared" si="79"/>
        <v>228927.24323629649</v>
      </c>
      <c r="L47" s="57">
        <f t="shared" si="79"/>
        <v>229597.23858762346</v>
      </c>
      <c r="M47" s="57">
        <f t="shared" si="79"/>
        <v>230269.57892268023</v>
      </c>
      <c r="N47" s="57">
        <f t="shared" si="79"/>
        <v>230944.27244890959</v>
      </c>
      <c r="O47" s="57">
        <f t="shared" si="79"/>
        <v>239121.32740248085</v>
      </c>
      <c r="P47" s="57">
        <f t="shared" si="79"/>
        <v>239800.75204838952</v>
      </c>
      <c r="Q47" s="57">
        <f t="shared" si="79"/>
        <v>251579.42334965954</v>
      </c>
      <c r="R47" s="57">
        <f t="shared" si="79"/>
        <v>252302.45133138329</v>
      </c>
      <c r="S47" s="57">
        <f t="shared" si="79"/>
        <v>253028.0099110431</v>
      </c>
      <c r="T47" s="57">
        <f t="shared" si="79"/>
        <v>253756.10794573187</v>
      </c>
      <c r="U47" s="57">
        <f t="shared" si="79"/>
        <v>254486.75432354186</v>
      </c>
      <c r="V47" s="57">
        <f t="shared" si="79"/>
        <v>255219.95796367436</v>
      </c>
      <c r="W47" s="57">
        <f t="shared" si="79"/>
        <v>255955.72781654712</v>
      </c>
      <c r="X47" s="57">
        <f t="shared" si="79"/>
        <v>258499.91933823581</v>
      </c>
      <c r="Y47" s="57">
        <f t="shared" si="79"/>
        <v>261194.37433857398</v>
      </c>
      <c r="Z47" s="57">
        <f t="shared" si="79"/>
        <v>261628.06321043492</v>
      </c>
      <c r="AA47" s="57">
        <f t="shared" si="79"/>
        <v>264563.26999334735</v>
      </c>
      <c r="AB47" s="57">
        <f t="shared" si="79"/>
        <v>265000</v>
      </c>
      <c r="AC47" s="56"/>
      <c r="AD47" s="57">
        <f ca="1">SUM(OFFSET($E47,,(COLUMNS($E47:E47)-1)*12,,12))</f>
        <v>2750140.8650948908</v>
      </c>
      <c r="AE47" s="57">
        <f ca="1">SUM(OFFSET($E47,,(COLUMNS($E47:F47)-1)*12,,12))</f>
        <v>3087214.0595221724</v>
      </c>
      <c r="AG47" s="55"/>
      <c r="AH47" s="55"/>
      <c r="AI47" s="55"/>
      <c r="AK47" s="55"/>
      <c r="AT47" s="57">
        <f t="shared" si="68"/>
        <v>265000</v>
      </c>
      <c r="AU47" s="57">
        <f t="shared" ref="AU47:CD47" ca="1" si="80">SUM(AU36:AU45)</f>
        <v>260683.76189500315</v>
      </c>
      <c r="AV47" s="57">
        <f t="shared" ca="1" si="80"/>
        <v>261023.45705269027</v>
      </c>
      <c r="AW47" s="57">
        <f t="shared" ca="1" si="80"/>
        <v>261597.72152185484</v>
      </c>
      <c r="AX47" s="57">
        <f t="shared" ca="1" si="80"/>
        <v>262184.99310537893</v>
      </c>
      <c r="AY47" s="57">
        <f t="shared" ca="1" si="80"/>
        <v>262774.17161180149</v>
      </c>
      <c r="AZ47" s="57">
        <f t="shared" ca="1" si="80"/>
        <v>263364.70360487833</v>
      </c>
      <c r="BA47" s="57">
        <f t="shared" ca="1" si="80"/>
        <v>263956.56417755375</v>
      </c>
      <c r="BB47" s="57">
        <f t="shared" ca="1" si="80"/>
        <v>264549.75491497212</v>
      </c>
      <c r="BC47" s="57">
        <f t="shared" ca="1" si="80"/>
        <v>265144.2787362322</v>
      </c>
      <c r="BD47" s="57">
        <f t="shared" ca="1" si="80"/>
        <v>265740.13863366208</v>
      </c>
      <c r="BE47" s="57">
        <f t="shared" ca="1" si="80"/>
        <v>266337.33760965522</v>
      </c>
      <c r="BF47" s="57">
        <f t="shared" ca="1" si="80"/>
        <v>266935.87867351994</v>
      </c>
      <c r="BG47" s="57">
        <f t="shared" ca="1" si="80"/>
        <v>267535.76484133577</v>
      </c>
      <c r="BH47" s="57">
        <f t="shared" ca="1" si="80"/>
        <v>268136.99913596065</v>
      </c>
      <c r="BI47" s="57">
        <f t="shared" ca="1" si="80"/>
        <v>268739.58458704583</v>
      </c>
      <c r="BJ47" s="57">
        <f t="shared" ca="1" si="80"/>
        <v>269343.52423105121</v>
      </c>
      <c r="BK47" s="57">
        <f t="shared" ca="1" si="80"/>
        <v>269948.82111126033</v>
      </c>
      <c r="BL47" s="57">
        <f t="shared" ca="1" si="80"/>
        <v>270555.47827779618</v>
      </c>
      <c r="BM47" s="57">
        <f t="shared" ca="1" si="80"/>
        <v>271163.49878763611</v>
      </c>
      <c r="BN47" s="57">
        <f t="shared" ca="1" si="80"/>
        <v>271772.88570462744</v>
      </c>
      <c r="BO47" s="57">
        <f t="shared" ca="1" si="80"/>
        <v>272383.64209950308</v>
      </c>
      <c r="BP47" s="57">
        <f t="shared" ca="1" si="80"/>
        <v>272995.77104989655</v>
      </c>
      <c r="BQ47" s="57">
        <f t="shared" ca="1" si="80"/>
        <v>273609.27564035793</v>
      </c>
      <c r="BR47" s="57">
        <f t="shared" ca="1" si="80"/>
        <v>274224.15896236914</v>
      </c>
      <c r="BS47" s="57">
        <f t="shared" ca="1" si="80"/>
        <v>274840.4241143596</v>
      </c>
      <c r="BT47" s="57">
        <f t="shared" ca="1" si="80"/>
        <v>275458.07420172199</v>
      </c>
      <c r="BU47" s="57">
        <f t="shared" ca="1" si="80"/>
        <v>276077.11233682744</v>
      </c>
      <c r="BV47" s="57">
        <f t="shared" ca="1" si="80"/>
        <v>276697.54163904174</v>
      </c>
      <c r="BW47" s="57">
        <f t="shared" ca="1" si="80"/>
        <v>277319.36523474095</v>
      </c>
      <c r="BX47" s="57">
        <f t="shared" ca="1" si="80"/>
        <v>277942.58625732694</v>
      </c>
      <c r="BY47" s="57">
        <f t="shared" ca="1" si="80"/>
        <v>278567.20784724317</v>
      </c>
      <c r="BZ47" s="57">
        <f t="shared" ca="1" si="80"/>
        <v>279193.23315199063</v>
      </c>
      <c r="CA47" s="57">
        <f t="shared" ca="1" si="80"/>
        <v>279820.66532614396</v>
      </c>
      <c r="CB47" s="57">
        <f t="shared" ca="1" si="80"/>
        <v>280449.50753136683</v>
      </c>
      <c r="CC47" s="57">
        <f t="shared" ca="1" si="80"/>
        <v>281079.76293642836</v>
      </c>
      <c r="CD47" s="57">
        <f t="shared" ca="1" si="80"/>
        <v>281711.43471721857</v>
      </c>
    </row>
    <row r="48" spans="2:82" s="32" customFormat="1" ht="12" customHeight="1" x14ac:dyDescent="0.2">
      <c r="B48" s="67" t="s">
        <v>42</v>
      </c>
      <c r="C48" s="120"/>
      <c r="E48" s="135">
        <f>E47/E$26</f>
        <v>0.58835531784739703</v>
      </c>
      <c r="F48" s="135">
        <f t="shared" ref="F48:AB48" si="81">F47/F$26</f>
        <v>0.58598556487847697</v>
      </c>
      <c r="G48" s="135">
        <f t="shared" si="81"/>
        <v>0.58773184479670104</v>
      </c>
      <c r="H48" s="135">
        <f t="shared" si="81"/>
        <v>0.58741122154970604</v>
      </c>
      <c r="I48" s="135">
        <f t="shared" si="81"/>
        <v>0.58709171657013925</v>
      </c>
      <c r="J48" s="135">
        <f t="shared" si="81"/>
        <v>0.59327109355818974</v>
      </c>
      <c r="K48" s="135">
        <f t="shared" si="81"/>
        <v>0.59293115055965961</v>
      </c>
      <c r="L48" s="135">
        <f t="shared" si="81"/>
        <v>0.59259239321184676</v>
      </c>
      <c r="M48" s="135">
        <f t="shared" si="81"/>
        <v>0.59225481737944763</v>
      </c>
      <c r="N48" s="135">
        <f t="shared" si="81"/>
        <v>0.59191841894158082</v>
      </c>
      <c r="O48" s="135">
        <f t="shared" si="81"/>
        <v>0.61073891663986923</v>
      </c>
      <c r="P48" s="135">
        <f t="shared" si="81"/>
        <v>0.61033804949506532</v>
      </c>
      <c r="Q48" s="135">
        <f t="shared" si="81"/>
        <v>0.60380762127724341</v>
      </c>
      <c r="R48" s="135">
        <f t="shared" si="81"/>
        <v>0.6034309290539831</v>
      </c>
      <c r="S48" s="135">
        <f t="shared" si="81"/>
        <v>0.60305555065511895</v>
      </c>
      <c r="T48" s="135">
        <f t="shared" si="81"/>
        <v>0.60268148149830381</v>
      </c>
      <c r="U48" s="135">
        <f t="shared" si="81"/>
        <v>0.60230871701717237</v>
      </c>
      <c r="V48" s="135">
        <f t="shared" si="81"/>
        <v>0.60193725266128684</v>
      </c>
      <c r="W48" s="135">
        <f t="shared" si="81"/>
        <v>0.60156708389607916</v>
      </c>
      <c r="X48" s="135">
        <f t="shared" si="81"/>
        <v>0.60741939723698457</v>
      </c>
      <c r="Y48" s="135">
        <f t="shared" si="81"/>
        <v>0.60601205507106926</v>
      </c>
      <c r="Z48" s="135">
        <f t="shared" si="81"/>
        <v>0.6057888439934912</v>
      </c>
      <c r="AA48" s="135">
        <f t="shared" si="81"/>
        <v>0.61134266292538786</v>
      </c>
      <c r="AB48" s="135">
        <f t="shared" si="81"/>
        <v>0.61110797014436147</v>
      </c>
      <c r="AC48" s="56"/>
      <c r="AD48" s="56"/>
      <c r="AE48" s="56"/>
      <c r="AG48" s="55"/>
      <c r="AH48" s="55"/>
      <c r="AI48" s="55"/>
      <c r="AK48" s="55"/>
      <c r="AT48" s="56"/>
      <c r="AU48" s="135">
        <f t="shared" ref="AU48" ca="1" si="82">AU47/AU$26</f>
        <v>0.59980648464536956</v>
      </c>
      <c r="AV48" s="135">
        <f t="shared" ref="AV48" ca="1" si="83">AV47/AV$26</f>
        <v>0.59924141037042011</v>
      </c>
      <c r="AW48" s="135">
        <f t="shared" ref="AW48" ca="1" si="84">AW47/AW$26</f>
        <v>0.5992131566566723</v>
      </c>
      <c r="AX48" s="135">
        <f t="shared" ref="AX48" ca="1" si="85">AX47/AX$26</f>
        <v>0.59921174397098509</v>
      </c>
      <c r="AY48" s="135">
        <f t="shared" ref="AY48" ca="1" si="86">AY47/AY$26</f>
        <v>0.59921167333670078</v>
      </c>
      <c r="AZ48" s="135">
        <f t="shared" ref="AZ48" ca="1" si="87">AZ47/AZ$26</f>
        <v>0.59921166980498641</v>
      </c>
      <c r="BA48" s="135">
        <f t="shared" ref="BA48" ca="1" si="88">BA47/BA$26</f>
        <v>0.59921166962840078</v>
      </c>
      <c r="BB48" s="135">
        <f t="shared" ref="BB48" ca="1" si="89">BB47/BB$26</f>
        <v>0.59921166961957162</v>
      </c>
      <c r="BC48" s="135">
        <f t="shared" ref="BC48" ca="1" si="90">BC47/BC$26</f>
        <v>0.59921166961912997</v>
      </c>
      <c r="BD48" s="135">
        <f t="shared" ref="BD48" ca="1" si="91">BD47/BD$26</f>
        <v>0.59921166961910799</v>
      </c>
      <c r="BE48" s="135">
        <f t="shared" ref="BE48" ca="1" si="92">BE47/BE$26</f>
        <v>0.59921166961910688</v>
      </c>
      <c r="BF48" s="135">
        <f t="shared" ref="BF48" ca="1" si="93">BF47/BF$26</f>
        <v>0.59921166961910677</v>
      </c>
      <c r="BG48" s="135">
        <f t="shared" ref="BG48" ca="1" si="94">BG47/BG$26</f>
        <v>0.59921166961910677</v>
      </c>
      <c r="BH48" s="135">
        <f t="shared" ref="BH48" ca="1" si="95">BH47/BH$26</f>
        <v>0.59921166961910677</v>
      </c>
      <c r="BI48" s="135">
        <f t="shared" ref="BI48" ca="1" si="96">BI47/BI$26</f>
        <v>0.59921166961910666</v>
      </c>
      <c r="BJ48" s="135">
        <f t="shared" ref="BJ48" ca="1" si="97">BJ47/BJ$26</f>
        <v>0.59921166961910688</v>
      </c>
      <c r="BK48" s="135">
        <f t="shared" ref="BK48" ca="1" si="98">BK47/BK$26</f>
        <v>0.59921166961910677</v>
      </c>
      <c r="BL48" s="135">
        <f t="shared" ref="BL48" ca="1" si="99">BL47/BL$26</f>
        <v>0.59921166961910688</v>
      </c>
      <c r="BM48" s="135">
        <f t="shared" ref="BM48" ca="1" si="100">BM47/BM$26</f>
        <v>0.59921166961910688</v>
      </c>
      <c r="BN48" s="135">
        <f t="shared" ref="BN48" ca="1" si="101">BN47/BN$26</f>
        <v>0.59921166961910677</v>
      </c>
      <c r="BO48" s="135">
        <f t="shared" ref="BO48" ca="1" si="102">BO47/BO$26</f>
        <v>0.59921166961910677</v>
      </c>
      <c r="BP48" s="135">
        <f t="shared" ref="BP48" ca="1" si="103">BP47/BP$26</f>
        <v>0.59921166961910677</v>
      </c>
      <c r="BQ48" s="135">
        <f t="shared" ref="BQ48" ca="1" si="104">BQ47/BQ$26</f>
        <v>0.59921166961910677</v>
      </c>
      <c r="BR48" s="135">
        <f t="shared" ref="BR48" ca="1" si="105">BR47/BR$26</f>
        <v>0.59921166961910677</v>
      </c>
      <c r="BS48" s="135">
        <f t="shared" ref="BS48" ca="1" si="106">BS47/BS$26</f>
        <v>0.59921166961910677</v>
      </c>
      <c r="BT48" s="135">
        <f t="shared" ref="BT48" ca="1" si="107">BT47/BT$26</f>
        <v>0.59921166961910677</v>
      </c>
      <c r="BU48" s="135">
        <f t="shared" ref="BU48" ca="1" si="108">BU47/BU$26</f>
        <v>0.59921166961910677</v>
      </c>
      <c r="BV48" s="135">
        <f t="shared" ref="BV48" ca="1" si="109">BV47/BV$26</f>
        <v>0.59921166961910666</v>
      </c>
      <c r="BW48" s="135">
        <f t="shared" ref="BW48" ca="1" si="110">BW47/BW$26</f>
        <v>0.59921166961910655</v>
      </c>
      <c r="BX48" s="135">
        <f t="shared" ref="BX48" ca="1" si="111">BX47/BX$26</f>
        <v>0.59921166961910677</v>
      </c>
      <c r="BY48" s="135">
        <f t="shared" ref="BY48" ca="1" si="112">BY47/BY$26</f>
        <v>0.59921166961910688</v>
      </c>
      <c r="BZ48" s="135">
        <f t="shared" ref="BZ48" ca="1" si="113">BZ47/BZ$26</f>
        <v>0.59921166961910677</v>
      </c>
      <c r="CA48" s="135">
        <f t="shared" ref="CA48" ca="1" si="114">CA47/CA$26</f>
        <v>0.59921166961910677</v>
      </c>
      <c r="CB48" s="135">
        <f t="shared" ref="CB48" ca="1" si="115">CB47/CB$26</f>
        <v>0.59921166961910677</v>
      </c>
      <c r="CC48" s="135">
        <f t="shared" ref="CC48" ca="1" si="116">CC47/CC$26</f>
        <v>0.59921166961910677</v>
      </c>
      <c r="CD48" s="135">
        <f t="shared" ref="CD48" ca="1" si="117">CD47/CD$26</f>
        <v>0.59921166961910677</v>
      </c>
    </row>
    <row r="49" spans="2:82" s="54" customFormat="1" ht="5.0999999999999996" customHeight="1" x14ac:dyDescent="0.2">
      <c r="B49" s="41"/>
      <c r="C49" s="121"/>
      <c r="D49" s="41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6"/>
      <c r="AD49" s="55"/>
      <c r="AE49" s="55"/>
      <c r="AG49" s="55"/>
      <c r="AH49" s="55"/>
      <c r="AI49" s="55"/>
      <c r="AK49" s="55"/>
      <c r="AT49" s="56"/>
    </row>
    <row r="50" spans="2:82" s="59" customFormat="1" ht="12" customHeight="1" outlineLevel="1" x14ac:dyDescent="0.2">
      <c r="B50" s="103">
        <f t="shared" ref="B50:B59" si="118">B36</f>
        <v>1</v>
      </c>
      <c r="C50" s="126" t="s">
        <v>21</v>
      </c>
      <c r="D50" s="104"/>
      <c r="E50" s="93">
        <f t="shared" ref="E50:AB50" si="119">E36/E$26</f>
        <v>9.2550738296311455E-2</v>
      </c>
      <c r="F50" s="93">
        <f t="shared" si="119"/>
        <v>9.0180985327391355E-2</v>
      </c>
      <c r="G50" s="93">
        <f t="shared" si="119"/>
        <v>9.1927265245615467E-2</v>
      </c>
      <c r="H50" s="93">
        <f t="shared" si="119"/>
        <v>9.16066419986203E-2</v>
      </c>
      <c r="I50" s="93">
        <f t="shared" si="119"/>
        <v>9.1287137019053569E-2</v>
      </c>
      <c r="J50" s="93">
        <f t="shared" si="119"/>
        <v>9.7466514007103988E-2</v>
      </c>
      <c r="K50" s="93">
        <f t="shared" si="119"/>
        <v>9.7126571008573956E-2</v>
      </c>
      <c r="L50" s="93">
        <f t="shared" si="119"/>
        <v>9.6787813660761307E-2</v>
      </c>
      <c r="M50" s="93">
        <f t="shared" si="119"/>
        <v>9.6450237828362012E-2</v>
      </c>
      <c r="N50" s="93">
        <f t="shared" si="119"/>
        <v>9.6113839390495281E-2</v>
      </c>
      <c r="O50" s="93">
        <f t="shared" si="119"/>
        <v>0.11493433708878358</v>
      </c>
      <c r="P50" s="93">
        <f t="shared" si="119"/>
        <v>0.11453346994397966</v>
      </c>
      <c r="Q50" s="93">
        <f t="shared" si="119"/>
        <v>0.10800304172615761</v>
      </c>
      <c r="R50" s="93">
        <f t="shared" si="119"/>
        <v>0.10762634950289748</v>
      </c>
      <c r="S50" s="93">
        <f t="shared" si="119"/>
        <v>0.10725097110403337</v>
      </c>
      <c r="T50" s="93">
        <f t="shared" si="119"/>
        <v>0.10687690194721808</v>
      </c>
      <c r="U50" s="93">
        <f t="shared" si="119"/>
        <v>0.10650413746608678</v>
      </c>
      <c r="V50" s="93">
        <f t="shared" si="119"/>
        <v>0.10613267311020107</v>
      </c>
      <c r="W50" s="93">
        <f t="shared" si="119"/>
        <v>0.1057625043449936</v>
      </c>
      <c r="X50" s="93">
        <f t="shared" si="119"/>
        <v>0.11161481768589893</v>
      </c>
      <c r="Y50" s="93">
        <f t="shared" si="119"/>
        <v>0.11020747551998347</v>
      </c>
      <c r="Z50" s="93">
        <f t="shared" si="119"/>
        <v>0.10998426444240542</v>
      </c>
      <c r="AA50" s="93">
        <f t="shared" si="119"/>
        <v>0.11553808337430221</v>
      </c>
      <c r="AB50" s="93">
        <f t="shared" si="119"/>
        <v>0.11530339059327574</v>
      </c>
      <c r="AC50" s="94"/>
      <c r="AD50" s="93">
        <f ca="1">AVERAGE(OFFSET($E50,,(COLUMNS($E50:E50)-1)*12,,12))</f>
        <v>9.7580462567921009E-2</v>
      </c>
      <c r="AE50" s="93">
        <f ca="1">AVERAGE(OFFSET($E50,,(COLUMNS($E50:F50)-1)*12,,12))</f>
        <v>0.10923371756812116</v>
      </c>
      <c r="AG50" s="93">
        <f t="shared" si="61"/>
        <v>0.11530339059327574</v>
      </c>
      <c r="AH50" s="93">
        <f t="shared" ca="1" si="62"/>
        <v>0.10923371756812116</v>
      </c>
      <c r="AI50" s="93">
        <f t="shared" ca="1" si="63"/>
        <v>0.10340709006802108</v>
      </c>
      <c r="AK50" s="93">
        <f ca="1">CHOOSE(AN50,AG50,AH50,AI50)</f>
        <v>0.10340709006802108</v>
      </c>
      <c r="AL50" s="95">
        <f>1.025^(1/11)-1</f>
        <v>2.2473043743569399E-3</v>
      </c>
      <c r="AN50" s="96">
        <v>3</v>
      </c>
      <c r="AO50" s="96" t="s">
        <v>9</v>
      </c>
      <c r="AQ50" s="97">
        <v>0.95</v>
      </c>
      <c r="AR50" s="98">
        <f>1-AQ50</f>
        <v>5.0000000000000044E-2</v>
      </c>
    </row>
    <row r="51" spans="2:82" s="59" customFormat="1" ht="12" customHeight="1" outlineLevel="1" x14ac:dyDescent="0.2">
      <c r="B51" s="103">
        <f t="shared" si="118"/>
        <v>2</v>
      </c>
      <c r="C51" s="126" t="s">
        <v>21</v>
      </c>
      <c r="D51" s="104"/>
      <c r="E51" s="93">
        <f t="shared" ref="E51:AB51" si="120">E37/E$26</f>
        <v>0.10377305153394815</v>
      </c>
      <c r="F51" s="93">
        <f t="shared" si="120"/>
        <v>0.10377305153394817</v>
      </c>
      <c r="G51" s="93">
        <f t="shared" si="120"/>
        <v>0.10377305153394815</v>
      </c>
      <c r="H51" s="93">
        <f t="shared" si="120"/>
        <v>0.10377305153394817</v>
      </c>
      <c r="I51" s="93">
        <f t="shared" si="120"/>
        <v>0.10377305153394817</v>
      </c>
      <c r="J51" s="93">
        <f t="shared" si="120"/>
        <v>0.10377305153394817</v>
      </c>
      <c r="K51" s="93">
        <f t="shared" si="120"/>
        <v>0.10377305153394817</v>
      </c>
      <c r="L51" s="93">
        <f t="shared" si="120"/>
        <v>0.10377305153394817</v>
      </c>
      <c r="M51" s="93">
        <f t="shared" si="120"/>
        <v>0.10377305153394817</v>
      </c>
      <c r="N51" s="93">
        <f t="shared" si="120"/>
        <v>0.10377305153394817</v>
      </c>
      <c r="O51" s="93">
        <f t="shared" si="120"/>
        <v>0.10377305153394815</v>
      </c>
      <c r="P51" s="93">
        <f t="shared" si="120"/>
        <v>0.10377305153394817</v>
      </c>
      <c r="Q51" s="93">
        <f t="shared" si="120"/>
        <v>0.10377305153394815</v>
      </c>
      <c r="R51" s="93">
        <f t="shared" si="120"/>
        <v>0.10377305153394817</v>
      </c>
      <c r="S51" s="93">
        <f t="shared" si="120"/>
        <v>0.10377305153394817</v>
      </c>
      <c r="T51" s="93">
        <f t="shared" si="120"/>
        <v>0.10377305153394817</v>
      </c>
      <c r="U51" s="93">
        <f t="shared" si="120"/>
        <v>0.10377305153394817</v>
      </c>
      <c r="V51" s="93">
        <f t="shared" si="120"/>
        <v>0.10377305153394817</v>
      </c>
      <c r="W51" s="93">
        <f t="shared" si="120"/>
        <v>0.10377305153394817</v>
      </c>
      <c r="X51" s="93">
        <f t="shared" si="120"/>
        <v>0.10377305153394817</v>
      </c>
      <c r="Y51" s="93">
        <f t="shared" si="120"/>
        <v>0.10377305153394817</v>
      </c>
      <c r="Z51" s="93">
        <f t="shared" si="120"/>
        <v>0.10377305153394817</v>
      </c>
      <c r="AA51" s="93">
        <f t="shared" si="120"/>
        <v>0.10377305153394818</v>
      </c>
      <c r="AB51" s="93">
        <f t="shared" si="120"/>
        <v>0.10377305153394817</v>
      </c>
      <c r="AC51" s="94"/>
      <c r="AD51" s="93">
        <f ca="1">AVERAGE(OFFSET($E51,,(COLUMNS($E51:E51)-1)*12,,12))</f>
        <v>0.10377305153394813</v>
      </c>
      <c r="AE51" s="93">
        <f ca="1">AVERAGE(OFFSET($E51,,(COLUMNS($E51:F51)-1)*12,,12))</f>
        <v>0.10377305153394813</v>
      </c>
      <c r="AG51" s="93">
        <f t="shared" si="61"/>
        <v>0.10377305153394817</v>
      </c>
      <c r="AH51" s="93">
        <f t="shared" ca="1" si="62"/>
        <v>0.10377305153394813</v>
      </c>
      <c r="AI51" s="93">
        <f t="shared" ca="1" si="63"/>
        <v>0.10377305153394813</v>
      </c>
      <c r="AK51" s="93">
        <f t="shared" ref="AK51:AK59" ca="1" si="121">CHOOSE(AN51,AG51,AH51,AI51)</f>
        <v>0.10377305153394813</v>
      </c>
      <c r="AL51" s="95">
        <f t="shared" ref="AL51:AL59" si="122">1.025^(1/11)-1</f>
        <v>2.2473043743569399E-3</v>
      </c>
      <c r="AN51" s="96">
        <v>3</v>
      </c>
      <c r="AO51" s="96" t="s">
        <v>9</v>
      </c>
      <c r="AQ51" s="97">
        <v>0.8</v>
      </c>
      <c r="AR51" s="98">
        <f t="shared" ref="AR51:AR59" si="123">1-AQ51</f>
        <v>0.19999999999999996</v>
      </c>
    </row>
    <row r="52" spans="2:82" s="59" customFormat="1" ht="12" customHeight="1" outlineLevel="1" x14ac:dyDescent="0.2">
      <c r="B52" s="103">
        <f t="shared" si="118"/>
        <v>3</v>
      </c>
      <c r="C52" s="126" t="s">
        <v>21</v>
      </c>
      <c r="D52" s="104"/>
      <c r="E52" s="93">
        <f t="shared" ref="E52:AB52" si="124">E38/E$26</f>
        <v>8.0712373415293012E-2</v>
      </c>
      <c r="F52" s="93">
        <f t="shared" si="124"/>
        <v>8.0712373415293012E-2</v>
      </c>
      <c r="G52" s="93">
        <f t="shared" si="124"/>
        <v>8.0712373415293012E-2</v>
      </c>
      <c r="H52" s="93">
        <f t="shared" si="124"/>
        <v>8.0712373415293012E-2</v>
      </c>
      <c r="I52" s="93">
        <f t="shared" si="124"/>
        <v>8.0712373415293012E-2</v>
      </c>
      <c r="J52" s="93">
        <f t="shared" si="124"/>
        <v>8.0712373415293012E-2</v>
      </c>
      <c r="K52" s="93">
        <f t="shared" si="124"/>
        <v>8.0712373415293012E-2</v>
      </c>
      <c r="L52" s="93">
        <f t="shared" si="124"/>
        <v>8.0712373415293012E-2</v>
      </c>
      <c r="M52" s="93">
        <f t="shared" si="124"/>
        <v>8.0712373415293012E-2</v>
      </c>
      <c r="N52" s="93">
        <f t="shared" si="124"/>
        <v>8.0712373415293012E-2</v>
      </c>
      <c r="O52" s="93">
        <f t="shared" si="124"/>
        <v>8.0712373415293012E-2</v>
      </c>
      <c r="P52" s="93">
        <f t="shared" si="124"/>
        <v>8.0712373415293012E-2</v>
      </c>
      <c r="Q52" s="93">
        <f t="shared" si="124"/>
        <v>8.0712373415293012E-2</v>
      </c>
      <c r="R52" s="93">
        <f t="shared" si="124"/>
        <v>8.0712373415293012E-2</v>
      </c>
      <c r="S52" s="93">
        <f t="shared" si="124"/>
        <v>8.0712373415292998E-2</v>
      </c>
      <c r="T52" s="93">
        <f t="shared" si="124"/>
        <v>8.0712373415293012E-2</v>
      </c>
      <c r="U52" s="93">
        <f t="shared" si="124"/>
        <v>8.0712373415293012E-2</v>
      </c>
      <c r="V52" s="93">
        <f t="shared" si="124"/>
        <v>8.0712373415293012E-2</v>
      </c>
      <c r="W52" s="93">
        <f t="shared" si="124"/>
        <v>8.0712373415293026E-2</v>
      </c>
      <c r="X52" s="93">
        <f t="shared" si="124"/>
        <v>8.0712373415293012E-2</v>
      </c>
      <c r="Y52" s="93">
        <f t="shared" si="124"/>
        <v>8.0712373415293012E-2</v>
      </c>
      <c r="Z52" s="93">
        <f t="shared" si="124"/>
        <v>8.0712373415292998E-2</v>
      </c>
      <c r="AA52" s="93">
        <f t="shared" si="124"/>
        <v>8.0712373415293012E-2</v>
      </c>
      <c r="AB52" s="93">
        <f t="shared" si="124"/>
        <v>8.0712373415293012E-2</v>
      </c>
      <c r="AC52" s="94"/>
      <c r="AD52" s="93">
        <f ca="1">AVERAGE(OFFSET($E52,,(COLUMNS($E52:E52)-1)*12,,12))</f>
        <v>8.0712373415293012E-2</v>
      </c>
      <c r="AE52" s="93">
        <f ca="1">AVERAGE(OFFSET($E52,,(COLUMNS($E52:F52)-1)*12,,12))</f>
        <v>8.0712373415293026E-2</v>
      </c>
      <c r="AG52" s="93">
        <f t="shared" si="61"/>
        <v>8.0712373415293012E-2</v>
      </c>
      <c r="AH52" s="93">
        <f t="shared" ca="1" si="62"/>
        <v>8.0712373415293026E-2</v>
      </c>
      <c r="AI52" s="93">
        <f t="shared" ca="1" si="63"/>
        <v>8.0712373415293026E-2</v>
      </c>
      <c r="AK52" s="93">
        <f t="shared" ca="1" si="121"/>
        <v>8.0712373415293026E-2</v>
      </c>
      <c r="AL52" s="95">
        <f t="shared" si="122"/>
        <v>2.2473043743569399E-3</v>
      </c>
      <c r="AN52" s="96">
        <v>3</v>
      </c>
      <c r="AO52" s="96" t="s">
        <v>9</v>
      </c>
      <c r="AQ52" s="97">
        <v>0.75</v>
      </c>
      <c r="AR52" s="98">
        <f t="shared" si="123"/>
        <v>0.25</v>
      </c>
    </row>
    <row r="53" spans="2:82" s="59" customFormat="1" ht="12" customHeight="1" outlineLevel="1" x14ac:dyDescent="0.2">
      <c r="B53" s="103">
        <f t="shared" si="118"/>
        <v>4</v>
      </c>
      <c r="C53" s="126" t="s">
        <v>21</v>
      </c>
      <c r="D53" s="104"/>
      <c r="E53" s="93">
        <f t="shared" ref="E53:AB53" si="125">E39/E$26</f>
        <v>6.9182034355965441E-2</v>
      </c>
      <c r="F53" s="93">
        <f t="shared" si="125"/>
        <v>6.9182034355965441E-2</v>
      </c>
      <c r="G53" s="93">
        <f t="shared" si="125"/>
        <v>6.9182034355965441E-2</v>
      </c>
      <c r="H53" s="93">
        <f t="shared" si="125"/>
        <v>6.9182034355965441E-2</v>
      </c>
      <c r="I53" s="93">
        <f t="shared" si="125"/>
        <v>6.9182034355965441E-2</v>
      </c>
      <c r="J53" s="93">
        <f t="shared" si="125"/>
        <v>6.9182034355965441E-2</v>
      </c>
      <c r="K53" s="93">
        <f t="shared" si="125"/>
        <v>6.9182034355965441E-2</v>
      </c>
      <c r="L53" s="93">
        <f t="shared" si="125"/>
        <v>6.9182034355965441E-2</v>
      </c>
      <c r="M53" s="93">
        <f t="shared" si="125"/>
        <v>6.9182034355965441E-2</v>
      </c>
      <c r="N53" s="93">
        <f t="shared" si="125"/>
        <v>6.9182034355965441E-2</v>
      </c>
      <c r="O53" s="93">
        <f t="shared" si="125"/>
        <v>6.9182034355965441E-2</v>
      </c>
      <c r="P53" s="93">
        <f t="shared" si="125"/>
        <v>6.9182034355965441E-2</v>
      </c>
      <c r="Q53" s="93">
        <f t="shared" si="125"/>
        <v>6.9182034355965441E-2</v>
      </c>
      <c r="R53" s="93">
        <f t="shared" si="125"/>
        <v>6.9182034355965441E-2</v>
      </c>
      <c r="S53" s="93">
        <f t="shared" si="125"/>
        <v>6.9182034355965441E-2</v>
      </c>
      <c r="T53" s="93">
        <f t="shared" si="125"/>
        <v>6.9182034355965441E-2</v>
      </c>
      <c r="U53" s="93">
        <f t="shared" si="125"/>
        <v>6.9182034355965441E-2</v>
      </c>
      <c r="V53" s="93">
        <f t="shared" si="125"/>
        <v>6.9182034355965441E-2</v>
      </c>
      <c r="W53" s="93">
        <f t="shared" si="125"/>
        <v>6.9182034355965441E-2</v>
      </c>
      <c r="X53" s="93">
        <f t="shared" si="125"/>
        <v>6.9182034355965441E-2</v>
      </c>
      <c r="Y53" s="93">
        <f t="shared" si="125"/>
        <v>6.9182034355965441E-2</v>
      </c>
      <c r="Z53" s="93">
        <f t="shared" si="125"/>
        <v>6.9182034355965441E-2</v>
      </c>
      <c r="AA53" s="93">
        <f t="shared" si="125"/>
        <v>6.9182034355965441E-2</v>
      </c>
      <c r="AB53" s="93">
        <f t="shared" si="125"/>
        <v>6.9182034355965441E-2</v>
      </c>
      <c r="AC53" s="94"/>
      <c r="AD53" s="93">
        <f ca="1">AVERAGE(OFFSET($E53,,(COLUMNS($E53:E53)-1)*12,,12))</f>
        <v>6.9182034355965455E-2</v>
      </c>
      <c r="AE53" s="93">
        <f ca="1">AVERAGE(OFFSET($E53,,(COLUMNS($E53:F53)-1)*12,,12))</f>
        <v>6.9182034355965455E-2</v>
      </c>
      <c r="AG53" s="93">
        <f t="shared" si="61"/>
        <v>6.9182034355965441E-2</v>
      </c>
      <c r="AH53" s="93">
        <f t="shared" ca="1" si="62"/>
        <v>6.9182034355965455E-2</v>
      </c>
      <c r="AI53" s="93">
        <f t="shared" ca="1" si="63"/>
        <v>6.9182034355965455E-2</v>
      </c>
      <c r="AK53" s="93">
        <f t="shared" ca="1" si="121"/>
        <v>6.9182034355965455E-2</v>
      </c>
      <c r="AL53" s="95">
        <f t="shared" si="122"/>
        <v>2.2473043743569399E-3</v>
      </c>
      <c r="AN53" s="96">
        <v>3</v>
      </c>
      <c r="AO53" s="96" t="s">
        <v>9</v>
      </c>
      <c r="AQ53" s="97">
        <v>0.75</v>
      </c>
      <c r="AR53" s="98">
        <f t="shared" si="123"/>
        <v>0.25</v>
      </c>
    </row>
    <row r="54" spans="2:82" s="59" customFormat="1" ht="12" customHeight="1" outlineLevel="1" x14ac:dyDescent="0.2">
      <c r="B54" s="103">
        <f t="shared" si="118"/>
        <v>5</v>
      </c>
      <c r="C54" s="126" t="s">
        <v>21</v>
      </c>
      <c r="D54" s="104"/>
      <c r="E54" s="93">
        <f t="shared" ref="E54:AB54" si="126">E40/E$26</f>
        <v>5.765169529663787E-2</v>
      </c>
      <c r="F54" s="93">
        <f t="shared" si="126"/>
        <v>5.7651695296637863E-2</v>
      </c>
      <c r="G54" s="93">
        <f t="shared" si="126"/>
        <v>5.765169529663787E-2</v>
      </c>
      <c r="H54" s="93">
        <f t="shared" si="126"/>
        <v>5.765169529663787E-2</v>
      </c>
      <c r="I54" s="93">
        <f t="shared" si="126"/>
        <v>5.765169529663787E-2</v>
      </c>
      <c r="J54" s="93">
        <f t="shared" si="126"/>
        <v>5.765169529663787E-2</v>
      </c>
      <c r="K54" s="93">
        <f t="shared" si="126"/>
        <v>5.7651695296637877E-2</v>
      </c>
      <c r="L54" s="93">
        <f t="shared" si="126"/>
        <v>5.765169529663787E-2</v>
      </c>
      <c r="M54" s="93">
        <f t="shared" si="126"/>
        <v>5.765169529663787E-2</v>
      </c>
      <c r="N54" s="93">
        <f t="shared" si="126"/>
        <v>5.7651695296637877E-2</v>
      </c>
      <c r="O54" s="93">
        <f t="shared" si="126"/>
        <v>5.765169529663787E-2</v>
      </c>
      <c r="P54" s="93">
        <f t="shared" si="126"/>
        <v>5.765169529663787E-2</v>
      </c>
      <c r="Q54" s="93">
        <f t="shared" si="126"/>
        <v>5.765169529663787E-2</v>
      </c>
      <c r="R54" s="93">
        <f t="shared" si="126"/>
        <v>5.765169529663787E-2</v>
      </c>
      <c r="S54" s="93">
        <f t="shared" si="126"/>
        <v>5.765169529663787E-2</v>
      </c>
      <c r="T54" s="93">
        <f t="shared" si="126"/>
        <v>5.765169529663787E-2</v>
      </c>
      <c r="U54" s="93">
        <f t="shared" si="126"/>
        <v>5.765169529663787E-2</v>
      </c>
      <c r="V54" s="93">
        <f t="shared" si="126"/>
        <v>5.765169529663787E-2</v>
      </c>
      <c r="W54" s="93">
        <f t="shared" si="126"/>
        <v>5.765169529663787E-2</v>
      </c>
      <c r="X54" s="93">
        <f t="shared" si="126"/>
        <v>5.765169529663787E-2</v>
      </c>
      <c r="Y54" s="93">
        <f t="shared" si="126"/>
        <v>5.7651695296637863E-2</v>
      </c>
      <c r="Z54" s="93">
        <f t="shared" si="126"/>
        <v>5.765169529663787E-2</v>
      </c>
      <c r="AA54" s="93">
        <f t="shared" si="126"/>
        <v>5.765169529663787E-2</v>
      </c>
      <c r="AB54" s="93">
        <f t="shared" si="126"/>
        <v>5.765169529663787E-2</v>
      </c>
      <c r="AC54" s="94"/>
      <c r="AD54" s="93">
        <f ca="1">AVERAGE(OFFSET($E54,,(COLUMNS($E54:E54)-1)*12,,12))</f>
        <v>5.7651695296637863E-2</v>
      </c>
      <c r="AE54" s="93">
        <f ca="1">AVERAGE(OFFSET($E54,,(COLUMNS($E54:F54)-1)*12,,12))</f>
        <v>5.7651695296637863E-2</v>
      </c>
      <c r="AG54" s="93">
        <f t="shared" si="61"/>
        <v>5.765169529663787E-2</v>
      </c>
      <c r="AH54" s="93">
        <f t="shared" ca="1" si="62"/>
        <v>5.7651695296637863E-2</v>
      </c>
      <c r="AI54" s="93">
        <f t="shared" ca="1" si="63"/>
        <v>5.7651695296637863E-2</v>
      </c>
      <c r="AK54" s="93">
        <f t="shared" ca="1" si="121"/>
        <v>5.7651695296637863E-2</v>
      </c>
      <c r="AL54" s="95">
        <f t="shared" si="122"/>
        <v>2.2473043743569399E-3</v>
      </c>
      <c r="AN54" s="96">
        <v>3</v>
      </c>
      <c r="AO54" s="96" t="s">
        <v>9</v>
      </c>
      <c r="AQ54" s="97">
        <v>0.75</v>
      </c>
      <c r="AR54" s="98">
        <f t="shared" si="123"/>
        <v>0.25</v>
      </c>
    </row>
    <row r="55" spans="2:82" s="59" customFormat="1" ht="12" customHeight="1" outlineLevel="1" x14ac:dyDescent="0.2">
      <c r="B55" s="103">
        <f t="shared" si="118"/>
        <v>6</v>
      </c>
      <c r="C55" s="126" t="s">
        <v>21</v>
      </c>
      <c r="D55" s="104"/>
      <c r="E55" s="93">
        <f t="shared" ref="E55:AB55" si="127">E41/E$26</f>
        <v>4.6121356237310299E-2</v>
      </c>
      <c r="F55" s="93">
        <f t="shared" si="127"/>
        <v>4.6121356237310299E-2</v>
      </c>
      <c r="G55" s="93">
        <f t="shared" si="127"/>
        <v>4.6121356237310292E-2</v>
      </c>
      <c r="H55" s="93">
        <f t="shared" si="127"/>
        <v>4.6121356237310299E-2</v>
      </c>
      <c r="I55" s="93">
        <f t="shared" si="127"/>
        <v>4.6121356237310299E-2</v>
      </c>
      <c r="J55" s="93">
        <f t="shared" si="127"/>
        <v>4.6121356237310299E-2</v>
      </c>
      <c r="K55" s="93">
        <f t="shared" si="127"/>
        <v>4.6121356237310299E-2</v>
      </c>
      <c r="L55" s="93">
        <f t="shared" si="127"/>
        <v>4.6121356237310299E-2</v>
      </c>
      <c r="M55" s="93">
        <f t="shared" si="127"/>
        <v>4.6121356237310299E-2</v>
      </c>
      <c r="N55" s="93">
        <f t="shared" si="127"/>
        <v>4.6121356237310299E-2</v>
      </c>
      <c r="O55" s="93">
        <f t="shared" si="127"/>
        <v>4.6121356237310299E-2</v>
      </c>
      <c r="P55" s="93">
        <f t="shared" si="127"/>
        <v>4.6121356237310299E-2</v>
      </c>
      <c r="Q55" s="93">
        <f t="shared" si="127"/>
        <v>4.6121356237310299E-2</v>
      </c>
      <c r="R55" s="93">
        <f t="shared" si="127"/>
        <v>4.6121356237310299E-2</v>
      </c>
      <c r="S55" s="93">
        <f t="shared" si="127"/>
        <v>4.6121356237310299E-2</v>
      </c>
      <c r="T55" s="93">
        <f t="shared" si="127"/>
        <v>4.6121356237310299E-2</v>
      </c>
      <c r="U55" s="93">
        <f t="shared" si="127"/>
        <v>4.6121356237310299E-2</v>
      </c>
      <c r="V55" s="93">
        <f t="shared" si="127"/>
        <v>4.6121356237310292E-2</v>
      </c>
      <c r="W55" s="93">
        <f t="shared" si="127"/>
        <v>4.6121356237310299E-2</v>
      </c>
      <c r="X55" s="93">
        <f t="shared" si="127"/>
        <v>4.6121356237310299E-2</v>
      </c>
      <c r="Y55" s="93">
        <f t="shared" si="127"/>
        <v>4.6121356237310299E-2</v>
      </c>
      <c r="Z55" s="93">
        <f t="shared" si="127"/>
        <v>4.6121356237310299E-2</v>
      </c>
      <c r="AA55" s="93">
        <f t="shared" si="127"/>
        <v>4.6121356237310299E-2</v>
      </c>
      <c r="AB55" s="93">
        <f t="shared" si="127"/>
        <v>4.6121356237310299E-2</v>
      </c>
      <c r="AC55" s="94"/>
      <c r="AD55" s="93">
        <f ca="1">AVERAGE(OFFSET($E55,,(COLUMNS($E55:E55)-1)*12,,12))</f>
        <v>4.6121356237310292E-2</v>
      </c>
      <c r="AE55" s="93">
        <f ca="1">AVERAGE(OFFSET($E55,,(COLUMNS($E55:F55)-1)*12,,12))</f>
        <v>4.6121356237310292E-2</v>
      </c>
      <c r="AG55" s="93">
        <f t="shared" si="61"/>
        <v>4.6121356237310299E-2</v>
      </c>
      <c r="AH55" s="93">
        <f t="shared" ca="1" si="62"/>
        <v>4.6121356237310292E-2</v>
      </c>
      <c r="AI55" s="93">
        <f t="shared" ca="1" si="63"/>
        <v>4.6121356237310292E-2</v>
      </c>
      <c r="AK55" s="93">
        <f t="shared" ca="1" si="121"/>
        <v>4.6121356237310292E-2</v>
      </c>
      <c r="AL55" s="95">
        <f t="shared" si="122"/>
        <v>2.2473043743569399E-3</v>
      </c>
      <c r="AN55" s="96">
        <v>3</v>
      </c>
      <c r="AO55" s="96" t="s">
        <v>9</v>
      </c>
      <c r="AQ55" s="97">
        <v>0.75</v>
      </c>
      <c r="AR55" s="98">
        <f t="shared" si="123"/>
        <v>0.25</v>
      </c>
    </row>
    <row r="56" spans="2:82" s="59" customFormat="1" ht="12" customHeight="1" outlineLevel="1" x14ac:dyDescent="0.2">
      <c r="B56" s="103">
        <f t="shared" si="118"/>
        <v>7</v>
      </c>
      <c r="C56" s="126" t="s">
        <v>21</v>
      </c>
      <c r="D56" s="104"/>
      <c r="E56" s="93">
        <f t="shared" ref="E56:AB56" si="128">E42/E$26</f>
        <v>3.4591017177982721E-2</v>
      </c>
      <c r="F56" s="93">
        <f t="shared" si="128"/>
        <v>3.4591017177982721E-2</v>
      </c>
      <c r="G56" s="93">
        <f t="shared" si="128"/>
        <v>3.4591017177982721E-2</v>
      </c>
      <c r="H56" s="93">
        <f t="shared" si="128"/>
        <v>3.4591017177982721E-2</v>
      </c>
      <c r="I56" s="93">
        <f t="shared" si="128"/>
        <v>3.4591017177982721E-2</v>
      </c>
      <c r="J56" s="93">
        <f t="shared" si="128"/>
        <v>3.4591017177982721E-2</v>
      </c>
      <c r="K56" s="93">
        <f t="shared" si="128"/>
        <v>3.4591017177982721E-2</v>
      </c>
      <c r="L56" s="93">
        <f t="shared" si="128"/>
        <v>3.4591017177982721E-2</v>
      </c>
      <c r="M56" s="93">
        <f t="shared" si="128"/>
        <v>3.4591017177982721E-2</v>
      </c>
      <c r="N56" s="93">
        <f t="shared" si="128"/>
        <v>3.4591017177982721E-2</v>
      </c>
      <c r="O56" s="93">
        <f t="shared" si="128"/>
        <v>3.4591017177982721E-2</v>
      </c>
      <c r="P56" s="93">
        <f t="shared" si="128"/>
        <v>3.4591017177982721E-2</v>
      </c>
      <c r="Q56" s="93">
        <f t="shared" si="128"/>
        <v>3.4591017177982721E-2</v>
      </c>
      <c r="R56" s="93">
        <f t="shared" si="128"/>
        <v>3.4591017177982721E-2</v>
      </c>
      <c r="S56" s="93">
        <f t="shared" si="128"/>
        <v>3.4591017177982721E-2</v>
      </c>
      <c r="T56" s="93">
        <f t="shared" si="128"/>
        <v>3.4591017177982721E-2</v>
      </c>
      <c r="U56" s="93">
        <f t="shared" si="128"/>
        <v>3.4591017177982721E-2</v>
      </c>
      <c r="V56" s="93">
        <f t="shared" si="128"/>
        <v>3.4591017177982721E-2</v>
      </c>
      <c r="W56" s="93">
        <f t="shared" si="128"/>
        <v>3.4591017177982721E-2</v>
      </c>
      <c r="X56" s="93">
        <f t="shared" si="128"/>
        <v>3.4591017177982721E-2</v>
      </c>
      <c r="Y56" s="93">
        <f t="shared" si="128"/>
        <v>3.4591017177982721E-2</v>
      </c>
      <c r="Z56" s="93">
        <f t="shared" si="128"/>
        <v>3.4591017177982721E-2</v>
      </c>
      <c r="AA56" s="93">
        <f t="shared" si="128"/>
        <v>3.4591017177982721E-2</v>
      </c>
      <c r="AB56" s="93">
        <f t="shared" si="128"/>
        <v>3.4591017177982721E-2</v>
      </c>
      <c r="AC56" s="94"/>
      <c r="AD56" s="93">
        <f ca="1">AVERAGE(OFFSET($E56,,(COLUMNS($E56:E56)-1)*12,,12))</f>
        <v>3.4591017177982727E-2</v>
      </c>
      <c r="AE56" s="93">
        <f ca="1">AVERAGE(OFFSET($E56,,(COLUMNS($E56:F56)-1)*12,,12))</f>
        <v>3.4591017177982727E-2</v>
      </c>
      <c r="AG56" s="93">
        <f t="shared" si="61"/>
        <v>3.4591017177982721E-2</v>
      </c>
      <c r="AH56" s="93">
        <f t="shared" ca="1" si="62"/>
        <v>3.4591017177982727E-2</v>
      </c>
      <c r="AI56" s="93">
        <f t="shared" ca="1" si="63"/>
        <v>3.4591017177982727E-2</v>
      </c>
      <c r="AK56" s="93">
        <f t="shared" ca="1" si="121"/>
        <v>3.4591017177982727E-2</v>
      </c>
      <c r="AL56" s="95">
        <f t="shared" si="122"/>
        <v>2.2473043743569399E-3</v>
      </c>
      <c r="AN56" s="96">
        <v>3</v>
      </c>
      <c r="AO56" s="96" t="s">
        <v>9</v>
      </c>
      <c r="AQ56" s="97">
        <v>0.75</v>
      </c>
      <c r="AR56" s="98">
        <f t="shared" si="123"/>
        <v>0.25</v>
      </c>
    </row>
    <row r="57" spans="2:82" s="59" customFormat="1" ht="12" customHeight="1" outlineLevel="1" x14ac:dyDescent="0.2">
      <c r="B57" s="103">
        <f t="shared" si="118"/>
        <v>8</v>
      </c>
      <c r="C57" s="126" t="s">
        <v>21</v>
      </c>
      <c r="D57" s="104"/>
      <c r="E57" s="93">
        <f t="shared" ref="E57:AB57" si="129">E43/E$26</f>
        <v>3.4591017177982721E-2</v>
      </c>
      <c r="F57" s="93">
        <f t="shared" si="129"/>
        <v>3.4591017177982721E-2</v>
      </c>
      <c r="G57" s="93">
        <f t="shared" si="129"/>
        <v>3.4591017177982721E-2</v>
      </c>
      <c r="H57" s="93">
        <f t="shared" si="129"/>
        <v>3.4591017177982721E-2</v>
      </c>
      <c r="I57" s="93">
        <f t="shared" si="129"/>
        <v>3.4591017177982721E-2</v>
      </c>
      <c r="J57" s="93">
        <f t="shared" si="129"/>
        <v>3.4591017177982721E-2</v>
      </c>
      <c r="K57" s="93">
        <f t="shared" si="129"/>
        <v>3.4591017177982721E-2</v>
      </c>
      <c r="L57" s="93">
        <f t="shared" si="129"/>
        <v>3.4591017177982721E-2</v>
      </c>
      <c r="M57" s="93">
        <f t="shared" si="129"/>
        <v>3.4591017177982721E-2</v>
      </c>
      <c r="N57" s="93">
        <f t="shared" si="129"/>
        <v>3.4591017177982721E-2</v>
      </c>
      <c r="O57" s="93">
        <f t="shared" si="129"/>
        <v>3.4591017177982721E-2</v>
      </c>
      <c r="P57" s="93">
        <f t="shared" si="129"/>
        <v>3.4591017177982721E-2</v>
      </c>
      <c r="Q57" s="93">
        <f t="shared" si="129"/>
        <v>3.4591017177982721E-2</v>
      </c>
      <c r="R57" s="93">
        <f t="shared" si="129"/>
        <v>3.4591017177982721E-2</v>
      </c>
      <c r="S57" s="93">
        <f t="shared" si="129"/>
        <v>3.4591017177982721E-2</v>
      </c>
      <c r="T57" s="93">
        <f t="shared" si="129"/>
        <v>3.4591017177982721E-2</v>
      </c>
      <c r="U57" s="93">
        <f t="shared" si="129"/>
        <v>3.4591017177982721E-2</v>
      </c>
      <c r="V57" s="93">
        <f t="shared" si="129"/>
        <v>3.4591017177982721E-2</v>
      </c>
      <c r="W57" s="93">
        <f t="shared" si="129"/>
        <v>3.4591017177982721E-2</v>
      </c>
      <c r="X57" s="93">
        <f t="shared" si="129"/>
        <v>3.4591017177982721E-2</v>
      </c>
      <c r="Y57" s="93">
        <f t="shared" si="129"/>
        <v>3.4591017177982721E-2</v>
      </c>
      <c r="Z57" s="93">
        <f t="shared" si="129"/>
        <v>3.4591017177982721E-2</v>
      </c>
      <c r="AA57" s="93">
        <f t="shared" si="129"/>
        <v>3.4591017177982721E-2</v>
      </c>
      <c r="AB57" s="93">
        <f t="shared" si="129"/>
        <v>3.4591017177982721E-2</v>
      </c>
      <c r="AC57" s="94"/>
      <c r="AD57" s="93">
        <f ca="1">AVERAGE(OFFSET($E57,,(COLUMNS($E57:E57)-1)*12,,12))</f>
        <v>3.4591017177982727E-2</v>
      </c>
      <c r="AE57" s="93">
        <f ca="1">AVERAGE(OFFSET($E57,,(COLUMNS($E57:F57)-1)*12,,12))</f>
        <v>3.4591017177982727E-2</v>
      </c>
      <c r="AG57" s="93">
        <f t="shared" si="61"/>
        <v>3.4591017177982721E-2</v>
      </c>
      <c r="AH57" s="93">
        <f t="shared" ca="1" si="62"/>
        <v>3.4591017177982727E-2</v>
      </c>
      <c r="AI57" s="93">
        <f t="shared" ca="1" si="63"/>
        <v>3.4591017177982727E-2</v>
      </c>
      <c r="AK57" s="93">
        <f t="shared" ca="1" si="121"/>
        <v>3.4591017177982727E-2</v>
      </c>
      <c r="AL57" s="95">
        <f t="shared" si="122"/>
        <v>2.2473043743569399E-3</v>
      </c>
      <c r="AN57" s="96">
        <v>3</v>
      </c>
      <c r="AO57" s="96" t="s">
        <v>9</v>
      </c>
      <c r="AQ57" s="97">
        <v>0.75</v>
      </c>
      <c r="AR57" s="98">
        <f t="shared" si="123"/>
        <v>0.25</v>
      </c>
    </row>
    <row r="58" spans="2:82" s="59" customFormat="1" ht="12" customHeight="1" outlineLevel="1" x14ac:dyDescent="0.2">
      <c r="B58" s="103">
        <f t="shared" si="118"/>
        <v>9</v>
      </c>
      <c r="C58" s="126" t="s">
        <v>21</v>
      </c>
      <c r="D58" s="104"/>
      <c r="E58" s="93">
        <f t="shared" ref="E58:AB58" si="130">E44/E$26</f>
        <v>3.4591017177982721E-2</v>
      </c>
      <c r="F58" s="93">
        <f t="shared" si="130"/>
        <v>3.4591017177982721E-2</v>
      </c>
      <c r="G58" s="93">
        <f t="shared" si="130"/>
        <v>3.4591017177982721E-2</v>
      </c>
      <c r="H58" s="93">
        <f t="shared" si="130"/>
        <v>3.4591017177982721E-2</v>
      </c>
      <c r="I58" s="93">
        <f t="shared" si="130"/>
        <v>3.4591017177982721E-2</v>
      </c>
      <c r="J58" s="93">
        <f t="shared" si="130"/>
        <v>3.4591017177982721E-2</v>
      </c>
      <c r="K58" s="93">
        <f t="shared" si="130"/>
        <v>3.4591017177982721E-2</v>
      </c>
      <c r="L58" s="93">
        <f t="shared" si="130"/>
        <v>3.4591017177982721E-2</v>
      </c>
      <c r="M58" s="93">
        <f t="shared" si="130"/>
        <v>3.4591017177982721E-2</v>
      </c>
      <c r="N58" s="93">
        <f t="shared" si="130"/>
        <v>3.4591017177982721E-2</v>
      </c>
      <c r="O58" s="93">
        <f t="shared" si="130"/>
        <v>3.4591017177982721E-2</v>
      </c>
      <c r="P58" s="93">
        <f t="shared" si="130"/>
        <v>3.4591017177982721E-2</v>
      </c>
      <c r="Q58" s="93">
        <f t="shared" si="130"/>
        <v>3.4591017177982721E-2</v>
      </c>
      <c r="R58" s="93">
        <f t="shared" si="130"/>
        <v>3.4591017177982721E-2</v>
      </c>
      <c r="S58" s="93">
        <f t="shared" si="130"/>
        <v>3.4591017177982721E-2</v>
      </c>
      <c r="T58" s="93">
        <f t="shared" si="130"/>
        <v>3.4591017177982721E-2</v>
      </c>
      <c r="U58" s="93">
        <f t="shared" si="130"/>
        <v>3.4591017177982721E-2</v>
      </c>
      <c r="V58" s="93">
        <f t="shared" si="130"/>
        <v>3.4591017177982721E-2</v>
      </c>
      <c r="W58" s="93">
        <f t="shared" si="130"/>
        <v>3.4591017177982721E-2</v>
      </c>
      <c r="X58" s="93">
        <f t="shared" si="130"/>
        <v>3.4591017177982721E-2</v>
      </c>
      <c r="Y58" s="93">
        <f t="shared" si="130"/>
        <v>3.4591017177982721E-2</v>
      </c>
      <c r="Z58" s="93">
        <f t="shared" si="130"/>
        <v>3.4591017177982721E-2</v>
      </c>
      <c r="AA58" s="93">
        <f t="shared" si="130"/>
        <v>3.4591017177982721E-2</v>
      </c>
      <c r="AB58" s="93">
        <f t="shared" si="130"/>
        <v>3.4591017177982721E-2</v>
      </c>
      <c r="AC58" s="94"/>
      <c r="AD58" s="93">
        <f ca="1">AVERAGE(OFFSET($E58,,(COLUMNS($E58:E58)-1)*12,,12))</f>
        <v>3.4591017177982727E-2</v>
      </c>
      <c r="AE58" s="93">
        <f ca="1">AVERAGE(OFFSET($E58,,(COLUMNS($E58:F58)-1)*12,,12))</f>
        <v>3.4591017177982727E-2</v>
      </c>
      <c r="AG58" s="93">
        <f t="shared" si="61"/>
        <v>3.4591017177982721E-2</v>
      </c>
      <c r="AH58" s="93">
        <f t="shared" ca="1" si="62"/>
        <v>3.4591017177982727E-2</v>
      </c>
      <c r="AI58" s="93">
        <f t="shared" ca="1" si="63"/>
        <v>3.4591017177982727E-2</v>
      </c>
      <c r="AK58" s="93">
        <f t="shared" ca="1" si="121"/>
        <v>3.4591017177982727E-2</v>
      </c>
      <c r="AL58" s="95">
        <f t="shared" si="122"/>
        <v>2.2473043743569399E-3</v>
      </c>
      <c r="AN58" s="96">
        <v>3</v>
      </c>
      <c r="AO58" s="96" t="s">
        <v>9</v>
      </c>
      <c r="AQ58" s="97">
        <v>0.6</v>
      </c>
      <c r="AR58" s="98">
        <f t="shared" si="123"/>
        <v>0.4</v>
      </c>
    </row>
    <row r="59" spans="2:82" s="59" customFormat="1" ht="12" customHeight="1" outlineLevel="1" x14ac:dyDescent="0.2">
      <c r="B59" s="103">
        <f t="shared" si="118"/>
        <v>10</v>
      </c>
      <c r="C59" s="126" t="s">
        <v>21</v>
      </c>
      <c r="D59" s="104"/>
      <c r="E59" s="93">
        <f t="shared" ref="E59:AB59" si="131">E45/E$26</f>
        <v>3.4591017177982721E-2</v>
      </c>
      <c r="F59" s="93">
        <f t="shared" si="131"/>
        <v>3.4591017177982721E-2</v>
      </c>
      <c r="G59" s="93">
        <f t="shared" si="131"/>
        <v>3.4591017177982721E-2</v>
      </c>
      <c r="H59" s="93">
        <f t="shared" si="131"/>
        <v>3.4591017177982721E-2</v>
      </c>
      <c r="I59" s="93">
        <f t="shared" si="131"/>
        <v>3.4591017177982721E-2</v>
      </c>
      <c r="J59" s="93">
        <f t="shared" si="131"/>
        <v>3.4591017177982721E-2</v>
      </c>
      <c r="K59" s="93">
        <f t="shared" si="131"/>
        <v>3.4591017177982721E-2</v>
      </c>
      <c r="L59" s="93">
        <f t="shared" si="131"/>
        <v>3.4591017177982721E-2</v>
      </c>
      <c r="M59" s="93">
        <f t="shared" si="131"/>
        <v>3.4591017177982721E-2</v>
      </c>
      <c r="N59" s="93">
        <f t="shared" si="131"/>
        <v>3.4591017177982721E-2</v>
      </c>
      <c r="O59" s="93">
        <f t="shared" si="131"/>
        <v>3.4591017177982721E-2</v>
      </c>
      <c r="P59" s="93">
        <f t="shared" si="131"/>
        <v>3.4591017177982721E-2</v>
      </c>
      <c r="Q59" s="93">
        <f t="shared" si="131"/>
        <v>3.4591017177982721E-2</v>
      </c>
      <c r="R59" s="93">
        <f t="shared" si="131"/>
        <v>3.4591017177982721E-2</v>
      </c>
      <c r="S59" s="93">
        <f t="shared" si="131"/>
        <v>3.4591017177982721E-2</v>
      </c>
      <c r="T59" s="93">
        <f t="shared" si="131"/>
        <v>3.4591017177982721E-2</v>
      </c>
      <c r="U59" s="93">
        <f t="shared" si="131"/>
        <v>3.4591017177982721E-2</v>
      </c>
      <c r="V59" s="93">
        <f t="shared" si="131"/>
        <v>3.4591017177982721E-2</v>
      </c>
      <c r="W59" s="93">
        <f t="shared" si="131"/>
        <v>3.4591017177982721E-2</v>
      </c>
      <c r="X59" s="93">
        <f t="shared" si="131"/>
        <v>3.4591017177982721E-2</v>
      </c>
      <c r="Y59" s="93">
        <f t="shared" si="131"/>
        <v>3.4591017177982721E-2</v>
      </c>
      <c r="Z59" s="93">
        <f t="shared" si="131"/>
        <v>3.4591017177982721E-2</v>
      </c>
      <c r="AA59" s="93">
        <f t="shared" si="131"/>
        <v>3.4591017177982721E-2</v>
      </c>
      <c r="AB59" s="93">
        <f t="shared" si="131"/>
        <v>3.4591017177982721E-2</v>
      </c>
      <c r="AC59" s="94"/>
      <c r="AD59" s="93">
        <f ca="1">AVERAGE(OFFSET($E59,,(COLUMNS($E59:E59)-1)*12,,12))</f>
        <v>3.4591017177982727E-2</v>
      </c>
      <c r="AE59" s="93">
        <f ca="1">AVERAGE(OFFSET($E59,,(COLUMNS($E59:F59)-1)*12,,12))</f>
        <v>3.4591017177982727E-2</v>
      </c>
      <c r="AG59" s="93">
        <f t="shared" si="61"/>
        <v>3.4591017177982721E-2</v>
      </c>
      <c r="AH59" s="93">
        <f t="shared" ca="1" si="62"/>
        <v>3.4591017177982727E-2</v>
      </c>
      <c r="AI59" s="93">
        <f t="shared" ca="1" si="63"/>
        <v>3.4591017177982727E-2</v>
      </c>
      <c r="AK59" s="93">
        <f t="shared" ca="1" si="121"/>
        <v>3.4591017177982727E-2</v>
      </c>
      <c r="AL59" s="95">
        <f t="shared" si="122"/>
        <v>2.2473043743569399E-3</v>
      </c>
      <c r="AN59" s="96">
        <v>3</v>
      </c>
      <c r="AO59" s="96" t="s">
        <v>9</v>
      </c>
      <c r="AQ59" s="97">
        <v>0.55000000000000004</v>
      </c>
      <c r="AR59" s="98">
        <f t="shared" si="123"/>
        <v>0.44999999999999996</v>
      </c>
    </row>
    <row r="60" spans="2:82" s="59" customFormat="1" ht="12" customHeight="1" x14ac:dyDescent="0.2">
      <c r="B60" s="103"/>
      <c r="C60" s="126"/>
      <c r="D60" s="104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4"/>
      <c r="AD60" s="93"/>
      <c r="AE60" s="93"/>
      <c r="AG60" s="93"/>
      <c r="AH60" s="93"/>
      <c r="AI60" s="93"/>
      <c r="AK60" s="93"/>
      <c r="AL60" s="99"/>
      <c r="AN60" s="100"/>
      <c r="AO60" s="100"/>
      <c r="AQ60" s="101"/>
      <c r="AR60" s="98"/>
    </row>
    <row r="61" spans="2:82" s="54" customFormat="1" ht="12" customHeight="1" x14ac:dyDescent="0.2">
      <c r="B61" s="32" t="s">
        <v>31</v>
      </c>
      <c r="C61" s="120"/>
      <c r="D61" s="32"/>
      <c r="E61" s="57">
        <f t="shared" ref="E61:AB61" si="132">E26-E47</f>
        <v>155672.0577334963</v>
      </c>
      <c r="F61" s="57">
        <f t="shared" si="132"/>
        <v>160682.4895142501</v>
      </c>
      <c r="G61" s="57">
        <f t="shared" si="132"/>
        <v>156965.24196126551</v>
      </c>
      <c r="H61" s="57">
        <f t="shared" si="132"/>
        <v>157637.12030812987</v>
      </c>
      <c r="I61" s="57">
        <f t="shared" si="132"/>
        <v>158311.35022920842</v>
      </c>
      <c r="J61" s="57">
        <f t="shared" si="132"/>
        <v>156487.93995501054</v>
      </c>
      <c r="K61" s="57">
        <f t="shared" si="132"/>
        <v>157166.8977448532</v>
      </c>
      <c r="L61" s="57">
        <f t="shared" si="132"/>
        <v>157848.23188696022</v>
      </c>
      <c r="M61" s="57">
        <f t="shared" si="132"/>
        <v>158531.95069856459</v>
      </c>
      <c r="N61" s="57">
        <f t="shared" si="132"/>
        <v>159218.06252600957</v>
      </c>
      <c r="O61" s="57">
        <f t="shared" si="132"/>
        <v>152406.57574485059</v>
      </c>
      <c r="P61" s="57">
        <f t="shared" si="132"/>
        <v>153097.49875995755</v>
      </c>
      <c r="Q61" s="57">
        <f t="shared" si="132"/>
        <v>165075.50859288499</v>
      </c>
      <c r="R61" s="57">
        <f t="shared" si="132"/>
        <v>165810.77287296011</v>
      </c>
      <c r="S61" s="57">
        <f t="shared" si="132"/>
        <v>166548.6105780155</v>
      </c>
      <c r="T61" s="57">
        <f t="shared" si="132"/>
        <v>167289.03071503856</v>
      </c>
      <c r="U61" s="57">
        <f t="shared" si="132"/>
        <v>168032.04232254127</v>
      </c>
      <c r="V61" s="57">
        <f t="shared" si="132"/>
        <v>168777.65447067007</v>
      </c>
      <c r="W61" s="57">
        <f t="shared" si="132"/>
        <v>169525.87626131749</v>
      </c>
      <c r="X61" s="57">
        <f t="shared" si="132"/>
        <v>167070.81566643197</v>
      </c>
      <c r="Y61" s="57">
        <f t="shared" si="132"/>
        <v>169810.87077646379</v>
      </c>
      <c r="Z61" s="57">
        <f t="shared" si="132"/>
        <v>170251.89926250547</v>
      </c>
      <c r="AA61" s="57">
        <f t="shared" si="132"/>
        <v>168194.47134824836</v>
      </c>
      <c r="AB61" s="57">
        <f t="shared" si="132"/>
        <v>168638.59243629128</v>
      </c>
      <c r="AC61" s="56"/>
      <c r="AD61" s="57">
        <f ca="1">SUM(OFFSET($E61,,(COLUMNS($E61:E61)-1)*12,,12))</f>
        <v>1884025.4170625561</v>
      </c>
      <c r="AE61" s="57">
        <f ca="1">SUM(OFFSET($E61,,(COLUMNS($E61:F61)-1)*12,,12))</f>
        <v>2015026.145303369</v>
      </c>
      <c r="AF61" s="56"/>
      <c r="AG61" s="56"/>
      <c r="AH61" s="56"/>
      <c r="AI61" s="56"/>
      <c r="AK61" s="55"/>
      <c r="AL61" s="60"/>
      <c r="AN61" s="61"/>
      <c r="AO61" s="61"/>
      <c r="AT61" s="57">
        <f t="shared" ref="AT61:CD61" si="133">AT26-AT47</f>
        <v>168638.59243629128</v>
      </c>
      <c r="AU61" s="57">
        <f t="shared" ca="1" si="133"/>
        <v>173929.34844696021</v>
      </c>
      <c r="AV61" s="57">
        <f t="shared" ca="1" si="133"/>
        <v>174566.36123329744</v>
      </c>
      <c r="AW61" s="57">
        <f t="shared" ca="1" si="133"/>
        <v>174970.99966819232</v>
      </c>
      <c r="AX61" s="57">
        <f t="shared" ca="1" si="133"/>
        <v>175364.83088150609</v>
      </c>
      <c r="AY61" s="57">
        <f t="shared" ca="1" si="133"/>
        <v>175758.96000852837</v>
      </c>
      <c r="AZ61" s="57">
        <f t="shared" ca="1" si="133"/>
        <v>176153.94544044224</v>
      </c>
      <c r="BA61" s="57">
        <f t="shared" ca="1" si="133"/>
        <v>176549.8170503779</v>
      </c>
      <c r="BB61" s="57">
        <f t="shared" ca="1" si="133"/>
        <v>176946.57823042519</v>
      </c>
      <c r="BC61" s="57">
        <f t="shared" ca="1" si="133"/>
        <v>177344.2310499053</v>
      </c>
      <c r="BD61" s="57">
        <f t="shared" ca="1" si="133"/>
        <v>177742.77751612052</v>
      </c>
      <c r="BE61" s="57">
        <f t="shared" ca="1" si="133"/>
        <v>178142.21963754331</v>
      </c>
      <c r="BF61" s="57">
        <f t="shared" ca="1" si="133"/>
        <v>178542.55942699249</v>
      </c>
      <c r="BG61" s="57">
        <f t="shared" ca="1" si="133"/>
        <v>178943.79890180164</v>
      </c>
      <c r="BH61" s="57">
        <f t="shared" ca="1" si="133"/>
        <v>179345.94008383772</v>
      </c>
      <c r="BI61" s="57">
        <f t="shared" ca="1" si="133"/>
        <v>179748.98499951133</v>
      </c>
      <c r="BJ61" s="57">
        <f t="shared" ca="1" si="133"/>
        <v>180152.93567978684</v>
      </c>
      <c r="BK61" s="57">
        <f t="shared" ca="1" si="133"/>
        <v>180557.7941601933</v>
      </c>
      <c r="BL61" s="57">
        <f t="shared" ca="1" si="133"/>
        <v>180963.56248083373</v>
      </c>
      <c r="BM61" s="57">
        <f t="shared" ca="1" si="133"/>
        <v>181370.24268639612</v>
      </c>
      <c r="BN61" s="57">
        <f t="shared" ca="1" si="133"/>
        <v>181777.83682616346</v>
      </c>
      <c r="BO61" s="57">
        <f t="shared" ca="1" si="133"/>
        <v>182186.34695402405</v>
      </c>
      <c r="BP61" s="57">
        <f t="shared" ca="1" si="133"/>
        <v>182595.77512848197</v>
      </c>
      <c r="BQ61" s="57">
        <f t="shared" ca="1" si="133"/>
        <v>183006.12341266725</v>
      </c>
      <c r="BR61" s="57">
        <f t="shared" ca="1" si="133"/>
        <v>183417.39387434669</v>
      </c>
      <c r="BS61" s="57">
        <f t="shared" ca="1" si="133"/>
        <v>183829.58858593361</v>
      </c>
      <c r="BT61" s="57">
        <f t="shared" ca="1" si="133"/>
        <v>184242.70962449902</v>
      </c>
      <c r="BU61" s="57">
        <f t="shared" ca="1" si="133"/>
        <v>184656.75907178153</v>
      </c>
      <c r="BV61" s="57">
        <f t="shared" ca="1" si="133"/>
        <v>185071.73901419819</v>
      </c>
      <c r="BW61" s="57">
        <f t="shared" ca="1" si="133"/>
        <v>185487.65154285467</v>
      </c>
      <c r="BX61" s="57">
        <f t="shared" ca="1" si="133"/>
        <v>185904.49875355605</v>
      </c>
      <c r="BY61" s="57">
        <f t="shared" ca="1" si="133"/>
        <v>186322.28274681751</v>
      </c>
      <c r="BZ61" s="57">
        <f t="shared" ca="1" si="133"/>
        <v>186741.00562787463</v>
      </c>
      <c r="CA61" s="57">
        <f t="shared" ca="1" si="133"/>
        <v>187160.66950669396</v>
      </c>
      <c r="CB61" s="57">
        <f t="shared" ca="1" si="133"/>
        <v>187581.27649798396</v>
      </c>
      <c r="CC61" s="57">
        <f t="shared" ca="1" si="133"/>
        <v>188002.8287212053</v>
      </c>
      <c r="CD61" s="57">
        <f t="shared" ca="1" si="133"/>
        <v>188425.32830058195</v>
      </c>
    </row>
    <row r="62" spans="2:82" s="54" customFormat="1" ht="12" customHeight="1" x14ac:dyDescent="0.2">
      <c r="B62" s="67" t="s">
        <v>42</v>
      </c>
      <c r="C62" s="120"/>
      <c r="D62" s="32"/>
      <c r="E62" s="135">
        <f>E61/E$26</f>
        <v>0.41164468215260297</v>
      </c>
      <c r="F62" s="135">
        <f t="shared" ref="F62" si="134">F61/F$26</f>
        <v>0.41401443512152297</v>
      </c>
      <c r="G62" s="135">
        <f t="shared" ref="G62" si="135">G61/G$26</f>
        <v>0.41226815520329896</v>
      </c>
      <c r="H62" s="135">
        <f t="shared" ref="H62" si="136">H61/H$26</f>
        <v>0.41258877845029401</v>
      </c>
      <c r="I62" s="135">
        <f t="shared" ref="I62" si="137">I61/I$26</f>
        <v>0.41290828342986075</v>
      </c>
      <c r="J62" s="135">
        <f t="shared" ref="J62" si="138">J61/J$26</f>
        <v>0.4067289064418102</v>
      </c>
      <c r="K62" s="135">
        <f t="shared" ref="K62" si="139">K61/K$26</f>
        <v>0.40706884944034044</v>
      </c>
      <c r="L62" s="135">
        <f t="shared" ref="L62" si="140">L61/L$26</f>
        <v>0.40740760678815324</v>
      </c>
      <c r="M62" s="135">
        <f t="shared" ref="M62" si="141">M61/M$26</f>
        <v>0.40774518262055243</v>
      </c>
      <c r="N62" s="135">
        <f t="shared" ref="N62" si="142">N61/N$26</f>
        <v>0.40808158105841918</v>
      </c>
      <c r="O62" s="135">
        <f t="shared" ref="O62" si="143">O61/O$26</f>
        <v>0.38926108336013077</v>
      </c>
      <c r="P62" s="135">
        <f t="shared" ref="P62" si="144">P61/P$26</f>
        <v>0.38966195050493468</v>
      </c>
      <c r="Q62" s="135">
        <f t="shared" ref="Q62" si="145">Q61/Q$26</f>
        <v>0.39619237872275664</v>
      </c>
      <c r="R62" s="135">
        <f t="shared" ref="R62" si="146">R61/R$26</f>
        <v>0.39656907094601684</v>
      </c>
      <c r="S62" s="135">
        <f t="shared" ref="S62" si="147">S61/S$26</f>
        <v>0.39694444934488105</v>
      </c>
      <c r="T62" s="135">
        <f t="shared" ref="T62" si="148">T61/T$26</f>
        <v>0.39731851850169619</v>
      </c>
      <c r="U62" s="135">
        <f t="shared" ref="U62" si="149">U61/U$26</f>
        <v>0.39769128298282769</v>
      </c>
      <c r="V62" s="135">
        <f t="shared" ref="V62" si="150">V61/V$26</f>
        <v>0.39806274733871316</v>
      </c>
      <c r="W62" s="135">
        <f t="shared" ref="W62" si="151">W61/W$26</f>
        <v>0.39843291610392084</v>
      </c>
      <c r="X62" s="135">
        <f t="shared" ref="X62" si="152">X61/X$26</f>
        <v>0.39258060276301537</v>
      </c>
      <c r="Y62" s="135">
        <f t="shared" ref="Y62" si="153">Y61/Y$26</f>
        <v>0.39398794492893074</v>
      </c>
      <c r="Z62" s="135">
        <f t="shared" ref="Z62" si="154">Z61/Z$26</f>
        <v>0.3942111560065088</v>
      </c>
      <c r="AA62" s="135">
        <f t="shared" ref="AA62" si="155">AA61/AA$26</f>
        <v>0.38865733707461209</v>
      </c>
      <c r="AB62" s="135">
        <f t="shared" ref="AB62" si="156">AB61/AB$26</f>
        <v>0.38889202985563859</v>
      </c>
      <c r="AC62" s="56"/>
      <c r="AD62" s="56"/>
      <c r="AE62" s="56"/>
      <c r="AF62" s="32"/>
      <c r="AG62" s="55"/>
      <c r="AH62" s="55"/>
      <c r="AI62" s="55"/>
      <c r="AJ62" s="32"/>
      <c r="AK62" s="55"/>
      <c r="AL62" s="32"/>
      <c r="AM62" s="32"/>
      <c r="AN62" s="32"/>
      <c r="AO62" s="32"/>
      <c r="AP62" s="32"/>
      <c r="AQ62" s="32"/>
      <c r="AR62" s="32"/>
      <c r="AS62" s="32"/>
      <c r="AT62" s="56"/>
      <c r="AU62" s="135">
        <f t="shared" ref="AU62" ca="1" si="157">AU61/AU$26</f>
        <v>0.40019351535463044</v>
      </c>
      <c r="AV62" s="135">
        <f t="shared" ref="AV62" ca="1" si="158">AV61/AV$26</f>
        <v>0.40075858962957994</v>
      </c>
      <c r="AW62" s="135">
        <f t="shared" ref="AW62" ca="1" si="159">AW61/AW$26</f>
        <v>0.40078684334332765</v>
      </c>
      <c r="AX62" s="135">
        <f t="shared" ref="AX62" ca="1" si="160">AX61/AX$26</f>
        <v>0.40078825602901491</v>
      </c>
      <c r="AY62" s="135">
        <f t="shared" ref="AY62" ca="1" si="161">AY61/AY$26</f>
        <v>0.40078832666329928</v>
      </c>
      <c r="AZ62" s="135">
        <f t="shared" ref="AZ62" ca="1" si="162">AZ61/AZ$26</f>
        <v>0.40078833019501359</v>
      </c>
      <c r="BA62" s="135">
        <f t="shared" ref="BA62" ca="1" si="163">BA61/BA$26</f>
        <v>0.40078833037159922</v>
      </c>
      <c r="BB62" s="135">
        <f t="shared" ref="BB62" ca="1" si="164">BB61/BB$26</f>
        <v>0.40078833038042844</v>
      </c>
      <c r="BC62" s="135">
        <f t="shared" ref="BC62" ca="1" si="165">BC61/BC$26</f>
        <v>0.40078833038086997</v>
      </c>
      <c r="BD62" s="135">
        <f t="shared" ref="BD62" ca="1" si="166">BD61/BD$26</f>
        <v>0.40078833038089207</v>
      </c>
      <c r="BE62" s="135">
        <f t="shared" ref="BE62" ca="1" si="167">BE61/BE$26</f>
        <v>0.40078833038089312</v>
      </c>
      <c r="BF62" s="135">
        <f t="shared" ref="BF62" ca="1" si="168">BF61/BF$26</f>
        <v>0.40078833038089329</v>
      </c>
      <c r="BG62" s="135">
        <f t="shared" ref="BG62" ca="1" si="169">BG61/BG$26</f>
        <v>0.40078833038089323</v>
      </c>
      <c r="BH62" s="135">
        <f t="shared" ref="BH62" ca="1" si="170">BH61/BH$26</f>
        <v>0.40078833038089323</v>
      </c>
      <c r="BI62" s="135">
        <f t="shared" ref="BI62" ca="1" si="171">BI61/BI$26</f>
        <v>0.40078833038089329</v>
      </c>
      <c r="BJ62" s="135">
        <f t="shared" ref="BJ62" ca="1" si="172">BJ61/BJ$26</f>
        <v>0.40078833038089312</v>
      </c>
      <c r="BK62" s="135">
        <f t="shared" ref="BK62" ca="1" si="173">BK61/BK$26</f>
        <v>0.40078833038089318</v>
      </c>
      <c r="BL62" s="135">
        <f t="shared" ref="BL62" ca="1" si="174">BL61/BL$26</f>
        <v>0.40078833038089318</v>
      </c>
      <c r="BM62" s="135">
        <f t="shared" ref="BM62" ca="1" si="175">BM61/BM$26</f>
        <v>0.40078833038089312</v>
      </c>
      <c r="BN62" s="135">
        <f t="shared" ref="BN62" ca="1" si="176">BN61/BN$26</f>
        <v>0.40078833038089323</v>
      </c>
      <c r="BO62" s="135">
        <f t="shared" ref="BO62" ca="1" si="177">BO61/BO$26</f>
        <v>0.40078833038089323</v>
      </c>
      <c r="BP62" s="135">
        <f t="shared" ref="BP62" ca="1" si="178">BP61/BP$26</f>
        <v>0.40078833038089329</v>
      </c>
      <c r="BQ62" s="135">
        <f t="shared" ref="BQ62" ca="1" si="179">BQ61/BQ$26</f>
        <v>0.40078833038089323</v>
      </c>
      <c r="BR62" s="135">
        <f t="shared" ref="BR62" ca="1" si="180">BR61/BR$26</f>
        <v>0.40078833038089329</v>
      </c>
      <c r="BS62" s="135">
        <f t="shared" ref="BS62" ca="1" si="181">BS61/BS$26</f>
        <v>0.40078833038089323</v>
      </c>
      <c r="BT62" s="135">
        <f t="shared" ref="BT62" ca="1" si="182">BT61/BT$26</f>
        <v>0.40078833038089318</v>
      </c>
      <c r="BU62" s="135">
        <f t="shared" ref="BU62" ca="1" si="183">BU61/BU$26</f>
        <v>0.40078833038089318</v>
      </c>
      <c r="BV62" s="135">
        <f t="shared" ref="BV62" ca="1" si="184">BV61/BV$26</f>
        <v>0.40078833038089334</v>
      </c>
      <c r="BW62" s="135">
        <f t="shared" ref="BW62" ca="1" si="185">BW61/BW$26</f>
        <v>0.4007883303808934</v>
      </c>
      <c r="BX62" s="135">
        <f t="shared" ref="BX62" ca="1" si="186">BX61/BX$26</f>
        <v>0.40078833038089323</v>
      </c>
      <c r="BY62" s="135">
        <f t="shared" ref="BY62" ca="1" si="187">BY61/BY$26</f>
        <v>0.40078833038089312</v>
      </c>
      <c r="BZ62" s="135">
        <f t="shared" ref="BZ62" ca="1" si="188">BZ61/BZ$26</f>
        <v>0.40078833038089323</v>
      </c>
      <c r="CA62" s="135">
        <f t="shared" ref="CA62" ca="1" si="189">CA61/CA$26</f>
        <v>0.40078833038089323</v>
      </c>
      <c r="CB62" s="135">
        <f t="shared" ref="CB62" ca="1" si="190">CB61/CB$26</f>
        <v>0.40078833038089329</v>
      </c>
      <c r="CC62" s="135">
        <f t="shared" ref="CC62" ca="1" si="191">CC61/CC$26</f>
        <v>0.40078833038089318</v>
      </c>
      <c r="CD62" s="135">
        <f t="shared" ref="CD62" ca="1" si="192">CD61/CD$26</f>
        <v>0.40078833038089323</v>
      </c>
    </row>
    <row r="63" spans="2:82" ht="12" customHeight="1" x14ac:dyDescent="0.2">
      <c r="B63" s="41"/>
      <c r="C63" s="121"/>
      <c r="D63" s="41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53"/>
      <c r="AD63" s="45"/>
      <c r="AE63" s="45"/>
      <c r="AG63" s="45"/>
      <c r="AH63" s="45"/>
      <c r="AI63" s="45"/>
      <c r="AK63" s="45"/>
      <c r="AL63" s="70"/>
      <c r="AN63" s="61"/>
      <c r="AO63" s="61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</row>
    <row r="64" spans="2:82" ht="12" customHeight="1" x14ac:dyDescent="0.2">
      <c r="B64" s="32" t="s">
        <v>39</v>
      </c>
      <c r="C64" s="120"/>
      <c r="D64" s="32"/>
      <c r="E64" s="85">
        <v>2647.1966027500002</v>
      </c>
      <c r="F64" s="85">
        <v>2716.758961</v>
      </c>
      <c r="G64" s="85">
        <v>2665.1505333635005</v>
      </c>
      <c r="H64" s="85">
        <v>2674.4785602302723</v>
      </c>
      <c r="I64" s="85">
        <v>2683.8392351910793</v>
      </c>
      <c r="J64" s="85">
        <v>2693.2326725142475</v>
      </c>
      <c r="K64" s="85">
        <v>2702.658986868048</v>
      </c>
      <c r="L64" s="85">
        <v>2712.1182933220857</v>
      </c>
      <c r="M64" s="85">
        <v>2721.6107073487137</v>
      </c>
      <c r="N64" s="85">
        <v>2731.1363448244342</v>
      </c>
      <c r="O64" s="85">
        <v>2740.6953220313203</v>
      </c>
      <c r="P64" s="85">
        <v>2750.2877556584294</v>
      </c>
      <c r="Q64" s="85">
        <v>2916.5845235978118</v>
      </c>
      <c r="R64" s="85">
        <v>2926.792569430404</v>
      </c>
      <c r="S64" s="85">
        <v>2937.0363434234105</v>
      </c>
      <c r="T64" s="85">
        <v>2947.3159706253932</v>
      </c>
      <c r="U64" s="85">
        <v>2957.6315765225818</v>
      </c>
      <c r="V64" s="85">
        <v>2967.9832870404111</v>
      </c>
      <c r="W64" s="85">
        <v>2978.3712285450524</v>
      </c>
      <c r="X64" s="85">
        <v>2978.9951450326744</v>
      </c>
      <c r="Y64" s="85">
        <v>3017.0367158052645</v>
      </c>
      <c r="Z64" s="85">
        <v>3023.1597373105828</v>
      </c>
      <c r="AA64" s="85">
        <v>3029.30418939117</v>
      </c>
      <c r="AB64" s="85">
        <v>3035.470147054039</v>
      </c>
      <c r="AC64" s="53"/>
      <c r="AD64" s="56">
        <f ca="1">SUM(OFFSET($E64,,(COLUMNS($E64:E64)-1)*12,,12))</f>
        <v>32439.163975102128</v>
      </c>
      <c r="AE64" s="56">
        <f ca="1">SUM(OFFSET($E64,,(COLUMNS($E64:F64)-1)*12,,12))</f>
        <v>35715.681433778795</v>
      </c>
      <c r="AG64" s="45"/>
      <c r="AH64" s="45"/>
      <c r="AI64" s="45"/>
      <c r="AK64" s="45"/>
      <c r="AL64" s="70"/>
      <c r="AN64" s="61"/>
      <c r="AO64" s="61"/>
      <c r="AT64" s="56">
        <f>'Income Statement'!AA38</f>
        <v>3035.470147054039</v>
      </c>
      <c r="AU64" s="56">
        <f t="shared" ref="AU64:CD64" ca="1" si="193">IF($AT9=1,AU$26*$AK66,AT64*(1+$AL66))</f>
        <v>3042.2917723937444</v>
      </c>
      <c r="AV64" s="56">
        <f t="shared" ca="1" si="193"/>
        <v>3049.1287280019146</v>
      </c>
      <c r="AW64" s="56">
        <f t="shared" ca="1" si="193"/>
        <v>3055.9810483303309</v>
      </c>
      <c r="AX64" s="56">
        <f t="shared" ca="1" si="193"/>
        <v>3062.8487679081959</v>
      </c>
      <c r="AY64" s="56">
        <f t="shared" ca="1" si="193"/>
        <v>3069.7319213423098</v>
      </c>
      <c r="AZ64" s="56">
        <f t="shared" ca="1" si="193"/>
        <v>3076.6305433172447</v>
      </c>
      <c r="BA64" s="56">
        <f t="shared" ca="1" si="193"/>
        <v>3083.5446685955226</v>
      </c>
      <c r="BB64" s="56">
        <f t="shared" ca="1" si="193"/>
        <v>3090.4743320177818</v>
      </c>
      <c r="BC64" s="56">
        <f t="shared" ca="1" si="193"/>
        <v>3097.4195685029631</v>
      </c>
      <c r="BD64" s="56">
        <f t="shared" ca="1" si="193"/>
        <v>3104.3804130484791</v>
      </c>
      <c r="BE64" s="56">
        <f t="shared" ca="1" si="193"/>
        <v>3111.3569007303904</v>
      </c>
      <c r="BF64" s="56">
        <f t="shared" ca="1" si="193"/>
        <v>3118.3490667035881</v>
      </c>
      <c r="BG64" s="56">
        <f t="shared" ca="1" si="193"/>
        <v>3125.3569462019627</v>
      </c>
      <c r="BH64" s="56">
        <f t="shared" ca="1" si="193"/>
        <v>3132.3805745385894</v>
      </c>
      <c r="BI64" s="56">
        <f t="shared" ca="1" si="193"/>
        <v>3139.4199871059009</v>
      </c>
      <c r="BJ64" s="56">
        <f t="shared" ca="1" si="193"/>
        <v>3146.4752193758673</v>
      </c>
      <c r="BK64" s="56">
        <f t="shared" ca="1" si="193"/>
        <v>3153.5463069001762</v>
      </c>
      <c r="BL64" s="56">
        <f t="shared" ca="1" si="193"/>
        <v>3160.6332853104104</v>
      </c>
      <c r="BM64" s="56">
        <f t="shared" ca="1" si="193"/>
        <v>3167.7361903182264</v>
      </c>
      <c r="BN64" s="56">
        <f t="shared" ca="1" si="193"/>
        <v>3174.855057715537</v>
      </c>
      <c r="BO64" s="56">
        <f t="shared" ca="1" si="193"/>
        <v>3181.9899233746905</v>
      </c>
      <c r="BP64" s="56">
        <f t="shared" ca="1" si="193"/>
        <v>3189.1408232486506</v>
      </c>
      <c r="BQ64" s="56">
        <f t="shared" ca="1" si="193"/>
        <v>3196.307793371177</v>
      </c>
      <c r="BR64" s="56">
        <f t="shared" ca="1" si="193"/>
        <v>3203.4908698570116</v>
      </c>
      <c r="BS64" s="56">
        <f t="shared" ca="1" si="193"/>
        <v>3210.6900889020535</v>
      </c>
      <c r="BT64" s="56">
        <f t="shared" ca="1" si="193"/>
        <v>3217.905486783548</v>
      </c>
      <c r="BU64" s="56">
        <f t="shared" ca="1" si="193"/>
        <v>3225.1370998602638</v>
      </c>
      <c r="BV64" s="56">
        <f t="shared" ca="1" si="193"/>
        <v>3232.3849645726805</v>
      </c>
      <c r="BW64" s="56">
        <f t="shared" ca="1" si="193"/>
        <v>3239.6491174431703</v>
      </c>
      <c r="BX64" s="56">
        <f t="shared" ca="1" si="193"/>
        <v>3246.9295950761816</v>
      </c>
      <c r="BY64" s="56">
        <f t="shared" ca="1" si="193"/>
        <v>3254.2264341584255</v>
      </c>
      <c r="BZ64" s="56">
        <f t="shared" ca="1" si="193"/>
        <v>3261.5396714590579</v>
      </c>
      <c r="CA64" s="56">
        <f t="shared" ca="1" si="193"/>
        <v>3268.8693438298665</v>
      </c>
      <c r="CB64" s="56">
        <f t="shared" ca="1" si="193"/>
        <v>3276.2154882054565</v>
      </c>
      <c r="CC64" s="56">
        <f t="shared" ca="1" si="193"/>
        <v>3283.5781416034365</v>
      </c>
      <c r="CD64" s="56">
        <f t="shared" ca="1" si="193"/>
        <v>3290.9573411246047</v>
      </c>
    </row>
    <row r="65" spans="2:82" ht="5.0999999999999996" customHeight="1" x14ac:dyDescent="0.2">
      <c r="B65" s="32"/>
      <c r="C65" s="120"/>
      <c r="D65" s="32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3"/>
      <c r="AD65" s="45"/>
      <c r="AE65" s="45"/>
      <c r="AG65" s="45"/>
      <c r="AH65" s="45"/>
      <c r="AI65" s="45"/>
      <c r="AK65" s="45"/>
      <c r="AL65" s="70"/>
      <c r="AN65" s="61"/>
      <c r="AO65" s="61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</row>
    <row r="66" spans="2:82" s="58" customFormat="1" ht="12" customHeight="1" outlineLevel="1" x14ac:dyDescent="0.2">
      <c r="B66" s="114" t="s">
        <v>40</v>
      </c>
      <c r="C66" s="118" t="s">
        <v>21</v>
      </c>
      <c r="D66" s="59"/>
      <c r="E66" s="93">
        <f t="shared" ref="E66:AB66" si="194">E64/E26</f>
        <v>7.0000000000000001E-3</v>
      </c>
      <c r="F66" s="93">
        <f t="shared" si="194"/>
        <v>7.0000000000000001E-3</v>
      </c>
      <c r="G66" s="93">
        <f t="shared" si="194"/>
        <v>7.000000000000001E-3</v>
      </c>
      <c r="H66" s="93">
        <f t="shared" si="194"/>
        <v>7.0000000000000001E-3</v>
      </c>
      <c r="I66" s="93">
        <f t="shared" si="194"/>
        <v>7.0000000000000001E-3</v>
      </c>
      <c r="J66" s="93">
        <f t="shared" si="194"/>
        <v>7.0000000000000001E-3</v>
      </c>
      <c r="K66" s="93">
        <f t="shared" si="194"/>
        <v>7.000000000000001E-3</v>
      </c>
      <c r="L66" s="93">
        <f t="shared" si="194"/>
        <v>7.0000000000000001E-3</v>
      </c>
      <c r="M66" s="93">
        <f t="shared" si="194"/>
        <v>7.0000000000000001E-3</v>
      </c>
      <c r="N66" s="93">
        <f t="shared" si="194"/>
        <v>7.0000000000000001E-3</v>
      </c>
      <c r="O66" s="93">
        <f t="shared" si="194"/>
        <v>7.000000000000001E-3</v>
      </c>
      <c r="P66" s="93">
        <f t="shared" si="194"/>
        <v>7.0000000000000001E-3</v>
      </c>
      <c r="Q66" s="93">
        <f t="shared" si="194"/>
        <v>7.0000000000000001E-3</v>
      </c>
      <c r="R66" s="93">
        <f t="shared" si="194"/>
        <v>7.0000000000000001E-3</v>
      </c>
      <c r="S66" s="93">
        <f t="shared" si="194"/>
        <v>7.0000000000000001E-3</v>
      </c>
      <c r="T66" s="93">
        <f t="shared" si="194"/>
        <v>7.0000000000000001E-3</v>
      </c>
      <c r="U66" s="93">
        <f t="shared" si="194"/>
        <v>7.0000000000000001E-3</v>
      </c>
      <c r="V66" s="93">
        <f t="shared" si="194"/>
        <v>7.0000000000000001E-3</v>
      </c>
      <c r="W66" s="93">
        <f t="shared" si="194"/>
        <v>7.0000000000000001E-3</v>
      </c>
      <c r="X66" s="93">
        <f t="shared" si="194"/>
        <v>7.0000000000000001E-3</v>
      </c>
      <c r="Y66" s="93">
        <f t="shared" si="194"/>
        <v>7.0000000000000001E-3</v>
      </c>
      <c r="Z66" s="93">
        <f t="shared" si="194"/>
        <v>7.0000000000000001E-3</v>
      </c>
      <c r="AA66" s="93">
        <f t="shared" si="194"/>
        <v>7.0000000000000001E-3</v>
      </c>
      <c r="AB66" s="93">
        <f t="shared" si="194"/>
        <v>7.0000000000000001E-3</v>
      </c>
      <c r="AC66" s="115"/>
      <c r="AD66" s="102">
        <f ca="1">AVERAGE(OFFSET($E66,,(COLUMNS($E66:E66)-1)*12,,12))</f>
        <v>7.0000000000000019E-3</v>
      </c>
      <c r="AE66" s="102">
        <f ca="1">AVERAGE(OFFSET($E66,,(COLUMNS($E66:F66)-1)*12,,12))</f>
        <v>7.0000000000000019E-3</v>
      </c>
      <c r="AG66" s="93">
        <f t="shared" si="61"/>
        <v>7.0000000000000001E-3</v>
      </c>
      <c r="AH66" s="93">
        <f t="shared" ca="1" si="62"/>
        <v>7.0000000000000019E-3</v>
      </c>
      <c r="AI66" s="93">
        <f t="shared" ca="1" si="63"/>
        <v>7.0000000000000019E-3</v>
      </c>
      <c r="AK66" s="93">
        <f t="shared" ref="AK66" ca="1" si="195">CHOOSE(AN66,AG66,AH66,AI66)</f>
        <v>7.0000000000000019E-3</v>
      </c>
      <c r="AL66" s="95">
        <v>0</v>
      </c>
      <c r="AM66" s="59"/>
      <c r="AN66" s="96">
        <v>3</v>
      </c>
      <c r="AO66" s="96" t="s">
        <v>11</v>
      </c>
      <c r="AP66" s="59"/>
      <c r="AQ66" s="97">
        <v>1</v>
      </c>
      <c r="AR66" s="98">
        <f t="shared" ref="AR66" si="196">1-AQ66</f>
        <v>0</v>
      </c>
    </row>
    <row r="67" spans="2:82" ht="12" customHeight="1" x14ac:dyDescent="0.2">
      <c r="B67" s="41"/>
      <c r="C67" s="121"/>
      <c r="D67" s="41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53"/>
      <c r="AD67" s="45"/>
      <c r="AE67" s="45"/>
      <c r="AG67" s="45"/>
      <c r="AH67" s="45"/>
      <c r="AI67" s="45"/>
      <c r="AK67" s="45"/>
      <c r="AL67" s="70"/>
      <c r="AN67" s="61"/>
      <c r="AO67" s="61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</row>
    <row r="68" spans="2:82" ht="12" customHeight="1" x14ac:dyDescent="0.2">
      <c r="B68" s="32" t="s">
        <v>38</v>
      </c>
      <c r="C68" s="120"/>
      <c r="D68" s="32"/>
      <c r="E68" s="57">
        <f>E61-E64</f>
        <v>153024.86113074631</v>
      </c>
      <c r="F68" s="57">
        <f t="shared" ref="F68:AB68" si="197">F61-F64</f>
        <v>157965.73055325009</v>
      </c>
      <c r="G68" s="57">
        <f t="shared" si="197"/>
        <v>154300.09142790199</v>
      </c>
      <c r="H68" s="57">
        <f t="shared" si="197"/>
        <v>154962.64174789962</v>
      </c>
      <c r="I68" s="57">
        <f t="shared" si="197"/>
        <v>155627.51099401733</v>
      </c>
      <c r="J68" s="57">
        <f t="shared" si="197"/>
        <v>153794.7072824963</v>
      </c>
      <c r="K68" s="57">
        <f t="shared" si="197"/>
        <v>154464.23875798515</v>
      </c>
      <c r="L68" s="57">
        <f t="shared" si="197"/>
        <v>155136.11359363812</v>
      </c>
      <c r="M68" s="57">
        <f t="shared" si="197"/>
        <v>155810.33999121588</v>
      </c>
      <c r="N68" s="57">
        <f t="shared" si="197"/>
        <v>156486.92618118515</v>
      </c>
      <c r="O68" s="57">
        <f t="shared" si="197"/>
        <v>149665.88042281926</v>
      </c>
      <c r="P68" s="57">
        <f t="shared" si="197"/>
        <v>150347.21100429911</v>
      </c>
      <c r="Q68" s="57">
        <f t="shared" si="197"/>
        <v>162158.92406928717</v>
      </c>
      <c r="R68" s="57">
        <f t="shared" si="197"/>
        <v>162883.98030352971</v>
      </c>
      <c r="S68" s="57">
        <f t="shared" si="197"/>
        <v>163611.57423459209</v>
      </c>
      <c r="T68" s="57">
        <f t="shared" si="197"/>
        <v>164341.71474441318</v>
      </c>
      <c r="U68" s="57">
        <f t="shared" si="197"/>
        <v>165074.41074601869</v>
      </c>
      <c r="V68" s="57">
        <f t="shared" si="197"/>
        <v>165809.67118362966</v>
      </c>
      <c r="W68" s="57">
        <f t="shared" si="197"/>
        <v>166547.50503277243</v>
      </c>
      <c r="X68" s="57">
        <f t="shared" si="197"/>
        <v>164091.82052139929</v>
      </c>
      <c r="Y68" s="57">
        <f t="shared" si="197"/>
        <v>166793.83406065853</v>
      </c>
      <c r="Z68" s="57">
        <f t="shared" si="197"/>
        <v>167228.73952519489</v>
      </c>
      <c r="AA68" s="57">
        <f t="shared" si="197"/>
        <v>165165.16715885719</v>
      </c>
      <c r="AB68" s="57">
        <f t="shared" si="197"/>
        <v>165603.12228923725</v>
      </c>
      <c r="AC68" s="53"/>
      <c r="AD68" s="57">
        <f ca="1">SUM(OFFSET($E68,,(COLUMNS($E68:E68)-1)*12,,12))</f>
        <v>1851586.253087454</v>
      </c>
      <c r="AE68" s="57">
        <f ca="1">SUM(OFFSET($E68,,(COLUMNS($E68:F68)-1)*12,,12))</f>
        <v>1979310.4638695903</v>
      </c>
      <c r="AF68" s="54"/>
      <c r="AG68" s="55"/>
      <c r="AH68" s="55"/>
      <c r="AI68" s="55"/>
      <c r="AK68" s="45"/>
      <c r="AL68" s="70"/>
      <c r="AN68" s="61"/>
      <c r="AO68" s="61"/>
      <c r="AT68" s="57">
        <f t="shared" ref="AT68:CD68" si="198">AT61-AT64</f>
        <v>165603.12228923725</v>
      </c>
      <c r="AU68" s="57">
        <f t="shared" ca="1" si="198"/>
        <v>170887.05667456647</v>
      </c>
      <c r="AV68" s="57">
        <f t="shared" ca="1" si="198"/>
        <v>171517.23250529554</v>
      </c>
      <c r="AW68" s="57">
        <f t="shared" ca="1" si="198"/>
        <v>171915.01861986198</v>
      </c>
      <c r="AX68" s="57">
        <f t="shared" ca="1" si="198"/>
        <v>172301.98211359789</v>
      </c>
      <c r="AY68" s="57">
        <f t="shared" ca="1" si="198"/>
        <v>172689.22808718606</v>
      </c>
      <c r="AZ68" s="57">
        <f t="shared" ca="1" si="198"/>
        <v>173077.314897125</v>
      </c>
      <c r="BA68" s="57">
        <f t="shared" ca="1" si="198"/>
        <v>173466.27238178239</v>
      </c>
      <c r="BB68" s="57">
        <f t="shared" ca="1" si="198"/>
        <v>173856.1038984074</v>
      </c>
      <c r="BC68" s="57">
        <f t="shared" ca="1" si="198"/>
        <v>174246.81148140234</v>
      </c>
      <c r="BD68" s="57">
        <f t="shared" ca="1" si="198"/>
        <v>174638.39710307203</v>
      </c>
      <c r="BE68" s="57">
        <f t="shared" ca="1" si="198"/>
        <v>175030.86273681291</v>
      </c>
      <c r="BF68" s="57">
        <f t="shared" ca="1" si="198"/>
        <v>175424.21036028891</v>
      </c>
      <c r="BG68" s="57">
        <f t="shared" ca="1" si="198"/>
        <v>175818.44195559967</v>
      </c>
      <c r="BH68" s="57">
        <f t="shared" ca="1" si="198"/>
        <v>176213.55950929914</v>
      </c>
      <c r="BI68" s="57">
        <f t="shared" ca="1" si="198"/>
        <v>176609.56501240542</v>
      </c>
      <c r="BJ68" s="57">
        <f t="shared" ca="1" si="198"/>
        <v>177006.46046041098</v>
      </c>
      <c r="BK68" s="57">
        <f t="shared" ca="1" si="198"/>
        <v>177404.24785329311</v>
      </c>
      <c r="BL68" s="57">
        <f t="shared" ca="1" si="198"/>
        <v>177802.92919552332</v>
      </c>
      <c r="BM68" s="57">
        <f t="shared" ca="1" si="198"/>
        <v>178202.5064960779</v>
      </c>
      <c r="BN68" s="57">
        <f t="shared" ca="1" si="198"/>
        <v>178602.98176844793</v>
      </c>
      <c r="BO68" s="57">
        <f t="shared" ca="1" si="198"/>
        <v>179004.35703064935</v>
      </c>
      <c r="BP68" s="57">
        <f t="shared" ca="1" si="198"/>
        <v>179406.63430523331</v>
      </c>
      <c r="BQ68" s="57">
        <f t="shared" ca="1" si="198"/>
        <v>179809.81561929607</v>
      </c>
      <c r="BR68" s="57">
        <f t="shared" ca="1" si="198"/>
        <v>180213.90300448966</v>
      </c>
      <c r="BS68" s="57">
        <f t="shared" ca="1" si="198"/>
        <v>180618.89849703157</v>
      </c>
      <c r="BT68" s="57">
        <f t="shared" ca="1" si="198"/>
        <v>181024.80413771549</v>
      </c>
      <c r="BU68" s="57">
        <f t="shared" ca="1" si="198"/>
        <v>181431.62197192127</v>
      </c>
      <c r="BV68" s="57">
        <f t="shared" ca="1" si="198"/>
        <v>181839.35404962552</v>
      </c>
      <c r="BW68" s="57">
        <f t="shared" ca="1" si="198"/>
        <v>182248.00242541151</v>
      </c>
      <c r="BX68" s="57">
        <f t="shared" ca="1" si="198"/>
        <v>182657.56915847986</v>
      </c>
      <c r="BY68" s="57">
        <f t="shared" ca="1" si="198"/>
        <v>183068.05631265909</v>
      </c>
      <c r="BZ68" s="57">
        <f t="shared" ca="1" si="198"/>
        <v>183479.46595641557</v>
      </c>
      <c r="CA68" s="57">
        <f t="shared" ca="1" si="198"/>
        <v>183891.80016286409</v>
      </c>
      <c r="CB68" s="57">
        <f t="shared" ca="1" si="198"/>
        <v>184305.0610097785</v>
      </c>
      <c r="CC68" s="57">
        <f t="shared" ca="1" si="198"/>
        <v>184719.25057960185</v>
      </c>
      <c r="CD68" s="57">
        <f t="shared" ca="1" si="198"/>
        <v>185134.37095945736</v>
      </c>
    </row>
    <row r="69" spans="2:82" ht="12" customHeight="1" x14ac:dyDescent="0.2">
      <c r="B69" s="67" t="s">
        <v>42</v>
      </c>
      <c r="C69" s="120"/>
      <c r="D69" s="32"/>
      <c r="E69" s="135">
        <f>E68/E$26</f>
        <v>0.40464468215260296</v>
      </c>
      <c r="F69" s="135">
        <f t="shared" ref="F69" si="199">F68/F$26</f>
        <v>0.40701443512152297</v>
      </c>
      <c r="G69" s="135">
        <f t="shared" ref="G69" si="200">G68/G$26</f>
        <v>0.40526815520329895</v>
      </c>
      <c r="H69" s="135">
        <f t="shared" ref="H69" si="201">H68/H$26</f>
        <v>0.40558877845029406</v>
      </c>
      <c r="I69" s="135">
        <f t="shared" ref="I69" si="202">I68/I$26</f>
        <v>0.40590828342986074</v>
      </c>
      <c r="J69" s="135">
        <f t="shared" ref="J69" si="203">J68/J$26</f>
        <v>0.39972890644181019</v>
      </c>
      <c r="K69" s="135">
        <f t="shared" ref="K69" si="204">K68/K$26</f>
        <v>0.40006884944034043</v>
      </c>
      <c r="L69" s="135">
        <f t="shared" ref="L69" si="205">L68/L$26</f>
        <v>0.40040760678815318</v>
      </c>
      <c r="M69" s="135">
        <f t="shared" ref="M69" si="206">M68/M$26</f>
        <v>0.40074518262055242</v>
      </c>
      <c r="N69" s="135">
        <f t="shared" ref="N69" si="207">N68/N$26</f>
        <v>0.40108158105841923</v>
      </c>
      <c r="O69" s="135">
        <f t="shared" ref="O69" si="208">O68/O$26</f>
        <v>0.38226108336013076</v>
      </c>
      <c r="P69" s="135">
        <f t="shared" ref="P69" si="209">P68/P$26</f>
        <v>0.38266195050493468</v>
      </c>
      <c r="Q69" s="135">
        <f t="shared" ref="Q69" si="210">Q68/Q$26</f>
        <v>0.38919237872275658</v>
      </c>
      <c r="R69" s="135">
        <f t="shared" ref="R69" si="211">R68/R$26</f>
        <v>0.38956907094601689</v>
      </c>
      <c r="S69" s="135">
        <f t="shared" ref="S69" si="212">S68/S$26</f>
        <v>0.38994444934488104</v>
      </c>
      <c r="T69" s="135">
        <f t="shared" ref="T69" si="213">T68/T$26</f>
        <v>0.39031851850169624</v>
      </c>
      <c r="U69" s="135">
        <f t="shared" ref="U69" si="214">U68/U$26</f>
        <v>0.39069128298282768</v>
      </c>
      <c r="V69" s="135">
        <f t="shared" ref="V69" si="215">V68/V$26</f>
        <v>0.39106274733871316</v>
      </c>
      <c r="W69" s="135">
        <f t="shared" ref="W69" si="216">W68/W$26</f>
        <v>0.39143291610392084</v>
      </c>
      <c r="X69" s="135">
        <f t="shared" ref="X69" si="217">X68/X$26</f>
        <v>0.38558060276301537</v>
      </c>
      <c r="Y69" s="135">
        <f t="shared" ref="Y69" si="218">Y68/Y$26</f>
        <v>0.38698794492893074</v>
      </c>
      <c r="Z69" s="135">
        <f t="shared" ref="Z69" si="219">Z68/Z$26</f>
        <v>0.38721115600650879</v>
      </c>
      <c r="AA69" s="135">
        <f t="shared" ref="AA69" si="220">AA68/AA$26</f>
        <v>0.38165733707461208</v>
      </c>
      <c r="AB69" s="135">
        <f t="shared" ref="AB69" si="221">AB68/AB$26</f>
        <v>0.38189202985563858</v>
      </c>
      <c r="AC69" s="56"/>
      <c r="AD69" s="56"/>
      <c r="AE69" s="56"/>
      <c r="AF69" s="32"/>
      <c r="AG69" s="55"/>
      <c r="AH69" s="55"/>
      <c r="AI69" s="55"/>
      <c r="AJ69" s="32"/>
      <c r="AK69" s="55"/>
      <c r="AL69" s="32"/>
      <c r="AM69" s="32"/>
      <c r="AN69" s="32"/>
      <c r="AO69" s="32"/>
      <c r="AP69" s="32"/>
      <c r="AQ69" s="32"/>
      <c r="AR69" s="32"/>
      <c r="AS69" s="32"/>
      <c r="AT69" s="56"/>
      <c r="AU69" s="135">
        <f t="shared" ref="AU69" ca="1" si="222">AU68/AU$26</f>
        <v>0.39319351535463043</v>
      </c>
      <c r="AV69" s="135">
        <f t="shared" ref="AV69" ca="1" si="223">AV68/AV$26</f>
        <v>0.39375858962957994</v>
      </c>
      <c r="AW69" s="135">
        <f t="shared" ref="AW69" ca="1" si="224">AW68/AW$26</f>
        <v>0.39378684334332764</v>
      </c>
      <c r="AX69" s="135">
        <f t="shared" ref="AX69" ca="1" si="225">AX68/AX$26</f>
        <v>0.3937882560290149</v>
      </c>
      <c r="AY69" s="135">
        <f t="shared" ref="AY69" ca="1" si="226">AY68/AY$26</f>
        <v>0.39378832666329922</v>
      </c>
      <c r="AZ69" s="135">
        <f t="shared" ref="AZ69" ca="1" si="227">AZ68/AZ$26</f>
        <v>0.39378833019501364</v>
      </c>
      <c r="BA69" s="135">
        <f t="shared" ref="BA69" ca="1" si="228">BA68/BA$26</f>
        <v>0.39378833037159922</v>
      </c>
      <c r="BB69" s="135">
        <f t="shared" ref="BB69" ca="1" si="229">BB68/BB$26</f>
        <v>0.39378833038042838</v>
      </c>
      <c r="BC69" s="135">
        <f t="shared" ref="BC69" ca="1" si="230">BC68/BC$26</f>
        <v>0.39378833038087002</v>
      </c>
      <c r="BD69" s="135">
        <f t="shared" ref="BD69" ca="1" si="231">BD68/BD$26</f>
        <v>0.393788330380892</v>
      </c>
      <c r="BE69" s="135">
        <f t="shared" ref="BE69" ca="1" si="232">BE68/BE$26</f>
        <v>0.39378833038089311</v>
      </c>
      <c r="BF69" s="135">
        <f t="shared" ref="BF69" ca="1" si="233">BF68/BF$26</f>
        <v>0.39378833038089328</v>
      </c>
      <c r="BG69" s="135">
        <f t="shared" ref="BG69" ca="1" si="234">BG68/BG$26</f>
        <v>0.39378833038089323</v>
      </c>
      <c r="BH69" s="135">
        <f t="shared" ref="BH69" ca="1" si="235">BH68/BH$26</f>
        <v>0.39378833038089328</v>
      </c>
      <c r="BI69" s="135">
        <f t="shared" ref="BI69" ca="1" si="236">BI68/BI$26</f>
        <v>0.39378833038089328</v>
      </c>
      <c r="BJ69" s="135">
        <f t="shared" ref="BJ69" ca="1" si="237">BJ68/BJ$26</f>
        <v>0.39378833038089311</v>
      </c>
      <c r="BK69" s="135">
        <f t="shared" ref="BK69" ca="1" si="238">BK68/BK$26</f>
        <v>0.39378833038089317</v>
      </c>
      <c r="BL69" s="135">
        <f t="shared" ref="BL69" ca="1" si="239">BL68/BL$26</f>
        <v>0.39378833038089317</v>
      </c>
      <c r="BM69" s="135">
        <f t="shared" ref="BM69" ca="1" si="240">BM68/BM$26</f>
        <v>0.39378833038089317</v>
      </c>
      <c r="BN69" s="135">
        <f t="shared" ref="BN69" ca="1" si="241">BN68/BN$26</f>
        <v>0.39378833038089328</v>
      </c>
      <c r="BO69" s="135">
        <f t="shared" ref="BO69" ca="1" si="242">BO68/BO$26</f>
        <v>0.39378833038089323</v>
      </c>
      <c r="BP69" s="135">
        <f t="shared" ref="BP69" ca="1" si="243">BP68/BP$26</f>
        <v>0.39378833038089328</v>
      </c>
      <c r="BQ69" s="135">
        <f t="shared" ref="BQ69" ca="1" si="244">BQ68/BQ$26</f>
        <v>0.39378833038089323</v>
      </c>
      <c r="BR69" s="135">
        <f t="shared" ref="BR69" ca="1" si="245">BR68/BR$26</f>
        <v>0.39378833038089323</v>
      </c>
      <c r="BS69" s="135">
        <f t="shared" ref="BS69" ca="1" si="246">BS68/BS$26</f>
        <v>0.39378833038089323</v>
      </c>
      <c r="BT69" s="135">
        <f t="shared" ref="BT69" ca="1" si="247">BT68/BT$26</f>
        <v>0.39378833038089323</v>
      </c>
      <c r="BU69" s="135">
        <f t="shared" ref="BU69" ca="1" si="248">BU68/BU$26</f>
        <v>0.39378833038089317</v>
      </c>
      <c r="BV69" s="135">
        <f t="shared" ref="BV69" ca="1" si="249">BV68/BV$26</f>
        <v>0.39378833038089339</v>
      </c>
      <c r="BW69" s="135">
        <f t="shared" ref="BW69" ca="1" si="250">BW68/BW$26</f>
        <v>0.39378833038089345</v>
      </c>
      <c r="BX69" s="135">
        <f t="shared" ref="BX69" ca="1" si="251">BX68/BX$26</f>
        <v>0.39378833038089323</v>
      </c>
      <c r="BY69" s="135">
        <f t="shared" ref="BY69" ca="1" si="252">BY68/BY$26</f>
        <v>0.39378833038089317</v>
      </c>
      <c r="BZ69" s="135">
        <f t="shared" ref="BZ69" ca="1" si="253">BZ68/BZ$26</f>
        <v>0.39378833038089323</v>
      </c>
      <c r="CA69" s="135">
        <f t="shared" ref="CA69" ca="1" si="254">CA68/CA$26</f>
        <v>0.39378833038089323</v>
      </c>
      <c r="CB69" s="135">
        <f t="shared" ref="CB69" ca="1" si="255">CB68/CB$26</f>
        <v>0.39378833038089328</v>
      </c>
      <c r="CC69" s="135">
        <f t="shared" ref="CC69" ca="1" si="256">CC68/CC$26</f>
        <v>0.39378833038089317</v>
      </c>
      <c r="CD69" s="135">
        <f t="shared" ref="CD69" ca="1" si="257">CD68/CD$26</f>
        <v>0.39378833038089328</v>
      </c>
    </row>
    <row r="70" spans="2:82" ht="5.0999999999999996" customHeight="1" x14ac:dyDescent="0.2">
      <c r="B70" s="41"/>
      <c r="C70" s="121"/>
      <c r="D70" s="41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53"/>
      <c r="AD70" s="45"/>
      <c r="AE70" s="45"/>
      <c r="AG70" s="45"/>
      <c r="AH70" s="45"/>
      <c r="AI70" s="45"/>
      <c r="AK70" s="45"/>
      <c r="AL70" s="70"/>
      <c r="AN70" s="61"/>
      <c r="AO70" s="61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</row>
    <row r="71" spans="2:82" s="41" customFormat="1" ht="12" customHeight="1" x14ac:dyDescent="0.2">
      <c r="B71" s="78">
        <v>1</v>
      </c>
      <c r="C71" s="127"/>
      <c r="D71" s="83"/>
      <c r="E71" s="81">
        <v>2500</v>
      </c>
      <c r="F71" s="81">
        <v>2500</v>
      </c>
      <c r="G71" s="81">
        <v>2500</v>
      </c>
      <c r="H71" s="81">
        <v>2500</v>
      </c>
      <c r="I71" s="81">
        <v>2500</v>
      </c>
      <c r="J71" s="81">
        <v>2500</v>
      </c>
      <c r="K71" s="81">
        <v>2500</v>
      </c>
      <c r="L71" s="81">
        <v>2500</v>
      </c>
      <c r="M71" s="81">
        <v>2500</v>
      </c>
      <c r="N71" s="81">
        <v>2500</v>
      </c>
      <c r="O71" s="81">
        <v>2500</v>
      </c>
      <c r="P71" s="81">
        <v>2500</v>
      </c>
      <c r="Q71" s="81">
        <v>2500</v>
      </c>
      <c r="R71" s="81">
        <v>2500</v>
      </c>
      <c r="S71" s="81">
        <v>2500</v>
      </c>
      <c r="T71" s="81">
        <v>2500</v>
      </c>
      <c r="U71" s="81">
        <v>2500</v>
      </c>
      <c r="V71" s="81">
        <v>2500</v>
      </c>
      <c r="W71" s="81">
        <v>2500</v>
      </c>
      <c r="X71" s="81">
        <v>2500</v>
      </c>
      <c r="Y71" s="81">
        <v>2500</v>
      </c>
      <c r="Z71" s="81">
        <v>2500</v>
      </c>
      <c r="AA71" s="81">
        <v>2500</v>
      </c>
      <c r="AB71" s="81">
        <v>2500</v>
      </c>
      <c r="AC71" s="53"/>
      <c r="AD71" s="53">
        <f ca="1">SUM(OFFSET($E71,,(COLUMNS($E71:E71)-1)*12,,12))</f>
        <v>30000</v>
      </c>
      <c r="AE71" s="53">
        <f ca="1">SUM(OFFSET($E71,,(COLUMNS($E71:F71)-1)*12,,12))</f>
        <v>30000</v>
      </c>
      <c r="AG71" s="45"/>
      <c r="AH71" s="45"/>
      <c r="AI71" s="45"/>
      <c r="AK71" s="45"/>
      <c r="AL71" s="70"/>
      <c r="AN71" s="116"/>
      <c r="AO71" s="116"/>
      <c r="AT71" s="53">
        <f>'Income Statement'!AA42</f>
        <v>2500</v>
      </c>
      <c r="AU71" s="53">
        <f t="shared" ref="AU71:CD71" si="258">IF($AO90="V",AU$26*$AK90*$AQ90+AT71*(1+$AL90)*$AR90,AT71*(1+$AL90))</f>
        <v>2504.5046506197045</v>
      </c>
      <c r="AV71" s="53">
        <f t="shared" si="258"/>
        <v>2509.0174179902911</v>
      </c>
      <c r="AW71" s="53">
        <f t="shared" si="258"/>
        <v>2513.5383167370105</v>
      </c>
      <c r="AX71" s="53">
        <f t="shared" si="258"/>
        <v>2518.0673615114665</v>
      </c>
      <c r="AY71" s="53">
        <f t="shared" si="258"/>
        <v>2522.6045669916625</v>
      </c>
      <c r="AZ71" s="53">
        <f t="shared" si="258"/>
        <v>2527.1499478820497</v>
      </c>
      <c r="BA71" s="53">
        <f t="shared" si="258"/>
        <v>2531.703518913575</v>
      </c>
      <c r="BB71" s="53">
        <f t="shared" si="258"/>
        <v>2536.2652948437276</v>
      </c>
      <c r="BC71" s="53">
        <f t="shared" si="258"/>
        <v>2540.8352904565886</v>
      </c>
      <c r="BD71" s="53">
        <f t="shared" si="258"/>
        <v>2545.4135205628772</v>
      </c>
      <c r="BE71" s="53">
        <f t="shared" si="258"/>
        <v>2550.0000000000005</v>
      </c>
      <c r="BF71" s="53">
        <f t="shared" si="258"/>
        <v>2554.5947436320989</v>
      </c>
      <c r="BG71" s="53">
        <f t="shared" si="258"/>
        <v>2559.1977663500975</v>
      </c>
      <c r="BH71" s="53">
        <f t="shared" si="258"/>
        <v>2563.8090830717515</v>
      </c>
      <c r="BI71" s="53">
        <f t="shared" si="258"/>
        <v>2568.4287087416965</v>
      </c>
      <c r="BJ71" s="53">
        <f t="shared" si="258"/>
        <v>2573.0566583314962</v>
      </c>
      <c r="BK71" s="53">
        <f t="shared" si="258"/>
        <v>2577.6929468396911</v>
      </c>
      <c r="BL71" s="53">
        <f t="shared" si="258"/>
        <v>2582.3375892918466</v>
      </c>
      <c r="BM71" s="53">
        <f t="shared" si="258"/>
        <v>2586.9906007406025</v>
      </c>
      <c r="BN71" s="53">
        <f t="shared" si="258"/>
        <v>2591.6519962657208</v>
      </c>
      <c r="BO71" s="53">
        <f t="shared" si="258"/>
        <v>2596.3217909741352</v>
      </c>
      <c r="BP71" s="53">
        <f t="shared" si="258"/>
        <v>2601.0000000000005</v>
      </c>
      <c r="BQ71" s="53">
        <f t="shared" si="258"/>
        <v>2605.686638504741</v>
      </c>
      <c r="BR71" s="53">
        <f t="shared" si="258"/>
        <v>2610.3817216770994</v>
      </c>
      <c r="BS71" s="53">
        <f t="shared" si="258"/>
        <v>2615.0852647331867</v>
      </c>
      <c r="BT71" s="53">
        <f t="shared" si="258"/>
        <v>2619.797282916531</v>
      </c>
      <c r="BU71" s="53">
        <f t="shared" si="258"/>
        <v>2624.5177914981268</v>
      </c>
      <c r="BV71" s="53">
        <f t="shared" si="258"/>
        <v>2629.2468057764859</v>
      </c>
      <c r="BW71" s="53">
        <f t="shared" si="258"/>
        <v>2633.9843410776848</v>
      </c>
      <c r="BX71" s="53">
        <f t="shared" si="258"/>
        <v>2638.7304127554157</v>
      </c>
      <c r="BY71" s="53">
        <f t="shared" si="258"/>
        <v>2643.4850361910362</v>
      </c>
      <c r="BZ71" s="53">
        <f t="shared" si="258"/>
        <v>2648.2482267936193</v>
      </c>
      <c r="CA71" s="53">
        <f t="shared" si="258"/>
        <v>2653.0200000000023</v>
      </c>
      <c r="CB71" s="53">
        <f t="shared" si="258"/>
        <v>2657.8003712748377</v>
      </c>
      <c r="CC71" s="53">
        <f t="shared" si="258"/>
        <v>2662.5893561106432</v>
      </c>
      <c r="CD71" s="53">
        <f t="shared" si="258"/>
        <v>2667.3869700278519</v>
      </c>
    </row>
    <row r="72" spans="2:82" s="41" customFormat="1" ht="12" customHeight="1" x14ac:dyDescent="0.2">
      <c r="B72" s="78">
        <f>B71+1</f>
        <v>2</v>
      </c>
      <c r="C72" s="127"/>
      <c r="D72" s="83"/>
      <c r="E72" s="81">
        <v>2500</v>
      </c>
      <c r="F72" s="81">
        <v>2500</v>
      </c>
      <c r="G72" s="81">
        <v>2500</v>
      </c>
      <c r="H72" s="81">
        <v>2500</v>
      </c>
      <c r="I72" s="81">
        <v>2500</v>
      </c>
      <c r="J72" s="81">
        <v>2500</v>
      </c>
      <c r="K72" s="81">
        <v>2500</v>
      </c>
      <c r="L72" s="81">
        <v>2500</v>
      </c>
      <c r="M72" s="81">
        <v>2500</v>
      </c>
      <c r="N72" s="81">
        <v>2500</v>
      </c>
      <c r="O72" s="81">
        <v>2500</v>
      </c>
      <c r="P72" s="81">
        <v>2500</v>
      </c>
      <c r="Q72" s="81">
        <v>2500</v>
      </c>
      <c r="R72" s="81">
        <v>2500</v>
      </c>
      <c r="S72" s="81">
        <v>2500</v>
      </c>
      <c r="T72" s="81">
        <v>2500</v>
      </c>
      <c r="U72" s="81">
        <v>2500</v>
      </c>
      <c r="V72" s="81">
        <v>2500</v>
      </c>
      <c r="W72" s="81">
        <v>2500</v>
      </c>
      <c r="X72" s="81">
        <v>2500</v>
      </c>
      <c r="Y72" s="81">
        <v>2500</v>
      </c>
      <c r="Z72" s="81">
        <v>2500</v>
      </c>
      <c r="AA72" s="81">
        <v>2500</v>
      </c>
      <c r="AB72" s="81">
        <v>2500</v>
      </c>
      <c r="AC72" s="53"/>
      <c r="AD72" s="53">
        <f ca="1">SUM(OFFSET($E72,,(COLUMNS($E72:E72)-1)*12,,12))</f>
        <v>30000</v>
      </c>
      <c r="AE72" s="53">
        <f ca="1">SUM(OFFSET($E72,,(COLUMNS($E72:F72)-1)*12,,12))</f>
        <v>30000</v>
      </c>
      <c r="AG72" s="45"/>
      <c r="AH72" s="45"/>
      <c r="AI72" s="45"/>
      <c r="AK72" s="45"/>
      <c r="AL72" s="70"/>
      <c r="AN72" s="116"/>
      <c r="AO72" s="116"/>
      <c r="AT72" s="53">
        <f>'Income Statement'!AA43</f>
        <v>2500</v>
      </c>
      <c r="AU72" s="53">
        <f t="shared" ref="AU72:CD72" si="259">IF($AO91="V",AU$26*$AK91*$AQ91+AT72*(1+$AL91)*$AR91,AT72*(1+$AL91))</f>
        <v>2504.5046506197045</v>
      </c>
      <c r="AV72" s="53">
        <f t="shared" si="259"/>
        <v>2509.0174179902911</v>
      </c>
      <c r="AW72" s="53">
        <f t="shared" si="259"/>
        <v>2513.5383167370105</v>
      </c>
      <c r="AX72" s="53">
        <f t="shared" si="259"/>
        <v>2518.0673615114665</v>
      </c>
      <c r="AY72" s="53">
        <f t="shared" si="259"/>
        <v>2522.6045669916625</v>
      </c>
      <c r="AZ72" s="53">
        <f t="shared" si="259"/>
        <v>2527.1499478820497</v>
      </c>
      <c r="BA72" s="53">
        <f t="shared" si="259"/>
        <v>2531.703518913575</v>
      </c>
      <c r="BB72" s="53">
        <f t="shared" si="259"/>
        <v>2536.2652948437276</v>
      </c>
      <c r="BC72" s="53">
        <f t="shared" si="259"/>
        <v>2540.8352904565886</v>
      </c>
      <c r="BD72" s="53">
        <f t="shared" si="259"/>
        <v>2545.4135205628772</v>
      </c>
      <c r="BE72" s="53">
        <f t="shared" si="259"/>
        <v>2550.0000000000005</v>
      </c>
      <c r="BF72" s="53">
        <f t="shared" si="259"/>
        <v>2554.5947436320989</v>
      </c>
      <c r="BG72" s="53">
        <f t="shared" si="259"/>
        <v>2559.1977663500975</v>
      </c>
      <c r="BH72" s="53">
        <f t="shared" si="259"/>
        <v>2563.8090830717515</v>
      </c>
      <c r="BI72" s="53">
        <f t="shared" si="259"/>
        <v>2568.4287087416965</v>
      </c>
      <c r="BJ72" s="53">
        <f t="shared" si="259"/>
        <v>2573.0566583314962</v>
      </c>
      <c r="BK72" s="53">
        <f t="shared" si="259"/>
        <v>2577.6929468396911</v>
      </c>
      <c r="BL72" s="53">
        <f t="shared" si="259"/>
        <v>2582.3375892918466</v>
      </c>
      <c r="BM72" s="53">
        <f t="shared" si="259"/>
        <v>2586.9906007406025</v>
      </c>
      <c r="BN72" s="53">
        <f t="shared" si="259"/>
        <v>2591.6519962657208</v>
      </c>
      <c r="BO72" s="53">
        <f t="shared" si="259"/>
        <v>2596.3217909741352</v>
      </c>
      <c r="BP72" s="53">
        <f t="shared" si="259"/>
        <v>2601.0000000000005</v>
      </c>
      <c r="BQ72" s="53">
        <f t="shared" si="259"/>
        <v>2605.686638504741</v>
      </c>
      <c r="BR72" s="53">
        <f t="shared" si="259"/>
        <v>2610.3817216770994</v>
      </c>
      <c r="BS72" s="53">
        <f t="shared" si="259"/>
        <v>2615.0852647331867</v>
      </c>
      <c r="BT72" s="53">
        <f t="shared" si="259"/>
        <v>2619.797282916531</v>
      </c>
      <c r="BU72" s="53">
        <f t="shared" si="259"/>
        <v>2624.5177914981268</v>
      </c>
      <c r="BV72" s="53">
        <f t="shared" si="259"/>
        <v>2629.2468057764859</v>
      </c>
      <c r="BW72" s="53">
        <f t="shared" si="259"/>
        <v>2633.9843410776848</v>
      </c>
      <c r="BX72" s="53">
        <f t="shared" si="259"/>
        <v>2638.7304127554157</v>
      </c>
      <c r="BY72" s="53">
        <f t="shared" si="259"/>
        <v>2643.4850361910362</v>
      </c>
      <c r="BZ72" s="53">
        <f t="shared" si="259"/>
        <v>2648.2482267936193</v>
      </c>
      <c r="CA72" s="53">
        <f t="shared" si="259"/>
        <v>2653.0200000000023</v>
      </c>
      <c r="CB72" s="53">
        <f t="shared" si="259"/>
        <v>2657.8003712748377</v>
      </c>
      <c r="CC72" s="53">
        <f t="shared" si="259"/>
        <v>2662.5893561106432</v>
      </c>
      <c r="CD72" s="53">
        <f t="shared" si="259"/>
        <v>2667.3869700278519</v>
      </c>
    </row>
    <row r="73" spans="2:82" s="41" customFormat="1" ht="12" customHeight="1" x14ac:dyDescent="0.2">
      <c r="B73" s="78">
        <f t="shared" ref="B73:B85" si="260">B72+1</f>
        <v>3</v>
      </c>
      <c r="C73" s="127"/>
      <c r="D73" s="83"/>
      <c r="E73" s="81">
        <v>2500</v>
      </c>
      <c r="F73" s="81">
        <v>2500</v>
      </c>
      <c r="G73" s="81">
        <v>2500</v>
      </c>
      <c r="H73" s="81">
        <v>2500</v>
      </c>
      <c r="I73" s="81">
        <v>2500</v>
      </c>
      <c r="J73" s="81">
        <v>2500</v>
      </c>
      <c r="K73" s="81">
        <v>2500</v>
      </c>
      <c r="L73" s="81">
        <v>2500</v>
      </c>
      <c r="M73" s="81">
        <v>2500</v>
      </c>
      <c r="N73" s="81">
        <v>2500</v>
      </c>
      <c r="O73" s="81">
        <v>2500</v>
      </c>
      <c r="P73" s="81">
        <v>2500</v>
      </c>
      <c r="Q73" s="81">
        <v>2500</v>
      </c>
      <c r="R73" s="81">
        <v>2500</v>
      </c>
      <c r="S73" s="81">
        <v>2500</v>
      </c>
      <c r="T73" s="81">
        <v>2500</v>
      </c>
      <c r="U73" s="81">
        <v>2500</v>
      </c>
      <c r="V73" s="81">
        <v>2500</v>
      </c>
      <c r="W73" s="81">
        <v>2500</v>
      </c>
      <c r="X73" s="81">
        <v>2500</v>
      </c>
      <c r="Y73" s="81">
        <v>2500</v>
      </c>
      <c r="Z73" s="81">
        <v>2500</v>
      </c>
      <c r="AA73" s="81">
        <v>2500</v>
      </c>
      <c r="AB73" s="81">
        <v>2500</v>
      </c>
      <c r="AC73" s="53"/>
      <c r="AD73" s="53">
        <f ca="1">SUM(OFFSET($E73,,(COLUMNS($E73:E73)-1)*12,,12))</f>
        <v>30000</v>
      </c>
      <c r="AE73" s="53">
        <f ca="1">SUM(OFFSET($E73,,(COLUMNS($E73:F73)-1)*12,,12))</f>
        <v>30000</v>
      </c>
      <c r="AG73" s="45"/>
      <c r="AH73" s="45"/>
      <c r="AI73" s="45"/>
      <c r="AK73" s="45"/>
      <c r="AL73" s="70"/>
      <c r="AN73" s="116"/>
      <c r="AO73" s="116"/>
      <c r="AT73" s="53">
        <f>'Income Statement'!AA44</f>
        <v>2500</v>
      </c>
      <c r="AU73" s="53">
        <f t="shared" ref="AU73:CD73" si="261">IF($AO92="V",AU$26*$AK92*$AQ92+AT73*(1+$AL92)*$AR92,AT73*(1+$AL92))</f>
        <v>2504.5046506197045</v>
      </c>
      <c r="AV73" s="53">
        <f t="shared" si="261"/>
        <v>2509.0174179902911</v>
      </c>
      <c r="AW73" s="53">
        <f t="shared" si="261"/>
        <v>2513.5383167370105</v>
      </c>
      <c r="AX73" s="53">
        <f t="shared" si="261"/>
        <v>2518.0673615114665</v>
      </c>
      <c r="AY73" s="53">
        <f t="shared" si="261"/>
        <v>2522.6045669916625</v>
      </c>
      <c r="AZ73" s="53">
        <f t="shared" si="261"/>
        <v>2527.1499478820497</v>
      </c>
      <c r="BA73" s="53">
        <f t="shared" si="261"/>
        <v>2531.703518913575</v>
      </c>
      <c r="BB73" s="53">
        <f t="shared" si="261"/>
        <v>2536.2652948437276</v>
      </c>
      <c r="BC73" s="53">
        <f t="shared" si="261"/>
        <v>2540.8352904565886</v>
      </c>
      <c r="BD73" s="53">
        <f t="shared" si="261"/>
        <v>2545.4135205628772</v>
      </c>
      <c r="BE73" s="53">
        <f t="shared" si="261"/>
        <v>2550.0000000000005</v>
      </c>
      <c r="BF73" s="53">
        <f t="shared" si="261"/>
        <v>2554.5947436320989</v>
      </c>
      <c r="BG73" s="53">
        <f t="shared" si="261"/>
        <v>2559.1977663500975</v>
      </c>
      <c r="BH73" s="53">
        <f t="shared" si="261"/>
        <v>2563.8090830717515</v>
      </c>
      <c r="BI73" s="53">
        <f t="shared" si="261"/>
        <v>2568.4287087416965</v>
      </c>
      <c r="BJ73" s="53">
        <f t="shared" si="261"/>
        <v>2573.0566583314962</v>
      </c>
      <c r="BK73" s="53">
        <f t="shared" si="261"/>
        <v>2577.6929468396911</v>
      </c>
      <c r="BL73" s="53">
        <f t="shared" si="261"/>
        <v>2582.3375892918466</v>
      </c>
      <c r="BM73" s="53">
        <f t="shared" si="261"/>
        <v>2586.9906007406025</v>
      </c>
      <c r="BN73" s="53">
        <f t="shared" si="261"/>
        <v>2591.6519962657208</v>
      </c>
      <c r="BO73" s="53">
        <f t="shared" si="261"/>
        <v>2596.3217909741352</v>
      </c>
      <c r="BP73" s="53">
        <f t="shared" si="261"/>
        <v>2601.0000000000005</v>
      </c>
      <c r="BQ73" s="53">
        <f t="shared" si="261"/>
        <v>2605.686638504741</v>
      </c>
      <c r="BR73" s="53">
        <f t="shared" si="261"/>
        <v>2610.3817216770994</v>
      </c>
      <c r="BS73" s="53">
        <f t="shared" si="261"/>
        <v>2615.0852647331867</v>
      </c>
      <c r="BT73" s="53">
        <f t="shared" si="261"/>
        <v>2619.797282916531</v>
      </c>
      <c r="BU73" s="53">
        <f t="shared" si="261"/>
        <v>2624.5177914981268</v>
      </c>
      <c r="BV73" s="53">
        <f t="shared" si="261"/>
        <v>2629.2468057764859</v>
      </c>
      <c r="BW73" s="53">
        <f t="shared" si="261"/>
        <v>2633.9843410776848</v>
      </c>
      <c r="BX73" s="53">
        <f t="shared" si="261"/>
        <v>2638.7304127554157</v>
      </c>
      <c r="BY73" s="53">
        <f t="shared" si="261"/>
        <v>2643.4850361910362</v>
      </c>
      <c r="BZ73" s="53">
        <f t="shared" si="261"/>
        <v>2648.2482267936193</v>
      </c>
      <c r="CA73" s="53">
        <f t="shared" si="261"/>
        <v>2653.0200000000023</v>
      </c>
      <c r="CB73" s="53">
        <f t="shared" si="261"/>
        <v>2657.8003712748377</v>
      </c>
      <c r="CC73" s="53">
        <f t="shared" si="261"/>
        <v>2662.5893561106432</v>
      </c>
      <c r="CD73" s="53">
        <f t="shared" si="261"/>
        <v>2667.3869700278519</v>
      </c>
    </row>
    <row r="74" spans="2:82" s="41" customFormat="1" ht="12" customHeight="1" x14ac:dyDescent="0.2">
      <c r="B74" s="78">
        <f t="shared" si="260"/>
        <v>4</v>
      </c>
      <c r="C74" s="127"/>
      <c r="D74" s="83"/>
      <c r="E74" s="81">
        <v>2500</v>
      </c>
      <c r="F74" s="81">
        <v>2500</v>
      </c>
      <c r="G74" s="81">
        <v>2500</v>
      </c>
      <c r="H74" s="81">
        <v>2500</v>
      </c>
      <c r="I74" s="81">
        <v>2500</v>
      </c>
      <c r="J74" s="81">
        <v>2500</v>
      </c>
      <c r="K74" s="81">
        <v>2500</v>
      </c>
      <c r="L74" s="81">
        <v>2500</v>
      </c>
      <c r="M74" s="81">
        <v>2500</v>
      </c>
      <c r="N74" s="81">
        <v>2500</v>
      </c>
      <c r="O74" s="81">
        <v>2500</v>
      </c>
      <c r="P74" s="81">
        <v>2500</v>
      </c>
      <c r="Q74" s="81">
        <v>2500</v>
      </c>
      <c r="R74" s="81">
        <v>2500</v>
      </c>
      <c r="S74" s="81">
        <v>2500</v>
      </c>
      <c r="T74" s="81">
        <v>2500</v>
      </c>
      <c r="U74" s="81">
        <v>2500</v>
      </c>
      <c r="V74" s="81">
        <v>2500</v>
      </c>
      <c r="W74" s="81">
        <v>2500</v>
      </c>
      <c r="X74" s="81">
        <v>2500</v>
      </c>
      <c r="Y74" s="81">
        <v>2500</v>
      </c>
      <c r="Z74" s="81">
        <v>2500</v>
      </c>
      <c r="AA74" s="81">
        <v>2500</v>
      </c>
      <c r="AB74" s="81">
        <v>2500</v>
      </c>
      <c r="AC74" s="53"/>
      <c r="AD74" s="53">
        <f ca="1">SUM(OFFSET($E74,,(COLUMNS($E74:E74)-1)*12,,12))</f>
        <v>30000</v>
      </c>
      <c r="AE74" s="53">
        <f ca="1">SUM(OFFSET($E74,,(COLUMNS($E74:F74)-1)*12,,12))</f>
        <v>30000</v>
      </c>
      <c r="AG74" s="45"/>
      <c r="AH74" s="45"/>
      <c r="AI74" s="45"/>
      <c r="AK74" s="45"/>
      <c r="AL74" s="70"/>
      <c r="AN74" s="116"/>
      <c r="AO74" s="116"/>
      <c r="AT74" s="53">
        <f>'Income Statement'!AA45</f>
        <v>2500</v>
      </c>
      <c r="AU74" s="53">
        <f t="shared" ref="AU74:CD74" si="262">IF($AO93="V",AU$26*$AK93*$AQ93+AT74*(1+$AL93)*$AR93,AT74*(1+$AL93))</f>
        <v>2504.5046506197045</v>
      </c>
      <c r="AV74" s="53">
        <f t="shared" si="262"/>
        <v>2509.0174179902911</v>
      </c>
      <c r="AW74" s="53">
        <f t="shared" si="262"/>
        <v>2513.5383167370105</v>
      </c>
      <c r="AX74" s="53">
        <f t="shared" si="262"/>
        <v>2518.0673615114665</v>
      </c>
      <c r="AY74" s="53">
        <f t="shared" si="262"/>
        <v>2522.6045669916625</v>
      </c>
      <c r="AZ74" s="53">
        <f t="shared" si="262"/>
        <v>2527.1499478820497</v>
      </c>
      <c r="BA74" s="53">
        <f t="shared" si="262"/>
        <v>2531.703518913575</v>
      </c>
      <c r="BB74" s="53">
        <f t="shared" si="262"/>
        <v>2536.2652948437276</v>
      </c>
      <c r="BC74" s="53">
        <f t="shared" si="262"/>
        <v>2540.8352904565886</v>
      </c>
      <c r="BD74" s="53">
        <f t="shared" si="262"/>
        <v>2545.4135205628772</v>
      </c>
      <c r="BE74" s="53">
        <f t="shared" si="262"/>
        <v>2550.0000000000005</v>
      </c>
      <c r="BF74" s="53">
        <f t="shared" si="262"/>
        <v>2554.5947436320989</v>
      </c>
      <c r="BG74" s="53">
        <f t="shared" si="262"/>
        <v>2559.1977663500975</v>
      </c>
      <c r="BH74" s="53">
        <f t="shared" si="262"/>
        <v>2563.8090830717515</v>
      </c>
      <c r="BI74" s="53">
        <f t="shared" si="262"/>
        <v>2568.4287087416965</v>
      </c>
      <c r="BJ74" s="53">
        <f t="shared" si="262"/>
        <v>2573.0566583314962</v>
      </c>
      <c r="BK74" s="53">
        <f t="shared" si="262"/>
        <v>2577.6929468396911</v>
      </c>
      <c r="BL74" s="53">
        <f t="shared" si="262"/>
        <v>2582.3375892918466</v>
      </c>
      <c r="BM74" s="53">
        <f t="shared" si="262"/>
        <v>2586.9906007406025</v>
      </c>
      <c r="BN74" s="53">
        <f t="shared" si="262"/>
        <v>2591.6519962657208</v>
      </c>
      <c r="BO74" s="53">
        <f t="shared" si="262"/>
        <v>2596.3217909741352</v>
      </c>
      <c r="BP74" s="53">
        <f t="shared" si="262"/>
        <v>2601.0000000000005</v>
      </c>
      <c r="BQ74" s="53">
        <f t="shared" si="262"/>
        <v>2605.686638504741</v>
      </c>
      <c r="BR74" s="53">
        <f t="shared" si="262"/>
        <v>2610.3817216770994</v>
      </c>
      <c r="BS74" s="53">
        <f t="shared" si="262"/>
        <v>2615.0852647331867</v>
      </c>
      <c r="BT74" s="53">
        <f t="shared" si="262"/>
        <v>2619.797282916531</v>
      </c>
      <c r="BU74" s="53">
        <f t="shared" si="262"/>
        <v>2624.5177914981268</v>
      </c>
      <c r="BV74" s="53">
        <f t="shared" si="262"/>
        <v>2629.2468057764859</v>
      </c>
      <c r="BW74" s="53">
        <f t="shared" si="262"/>
        <v>2633.9843410776848</v>
      </c>
      <c r="BX74" s="53">
        <f t="shared" si="262"/>
        <v>2638.7304127554157</v>
      </c>
      <c r="BY74" s="53">
        <f t="shared" si="262"/>
        <v>2643.4850361910362</v>
      </c>
      <c r="BZ74" s="53">
        <f t="shared" si="262"/>
        <v>2648.2482267936193</v>
      </c>
      <c r="CA74" s="53">
        <f t="shared" si="262"/>
        <v>2653.0200000000023</v>
      </c>
      <c r="CB74" s="53">
        <f t="shared" si="262"/>
        <v>2657.8003712748377</v>
      </c>
      <c r="CC74" s="53">
        <f t="shared" si="262"/>
        <v>2662.5893561106432</v>
      </c>
      <c r="CD74" s="53">
        <f t="shared" si="262"/>
        <v>2667.3869700278519</v>
      </c>
    </row>
    <row r="75" spans="2:82" s="41" customFormat="1" ht="12" customHeight="1" x14ac:dyDescent="0.2">
      <c r="B75" s="78">
        <f t="shared" si="260"/>
        <v>5</v>
      </c>
      <c r="C75" s="127"/>
      <c r="D75" s="83"/>
      <c r="E75" s="81">
        <v>2500</v>
      </c>
      <c r="F75" s="81">
        <v>2500</v>
      </c>
      <c r="G75" s="81">
        <v>2500</v>
      </c>
      <c r="H75" s="81">
        <v>2500</v>
      </c>
      <c r="I75" s="81">
        <v>2500</v>
      </c>
      <c r="J75" s="81">
        <v>2500</v>
      </c>
      <c r="K75" s="81">
        <v>2500</v>
      </c>
      <c r="L75" s="81">
        <v>2500</v>
      </c>
      <c r="M75" s="81">
        <v>2500</v>
      </c>
      <c r="N75" s="81">
        <v>2500</v>
      </c>
      <c r="O75" s="81">
        <v>2500</v>
      </c>
      <c r="P75" s="81">
        <v>2500</v>
      </c>
      <c r="Q75" s="81">
        <v>2500</v>
      </c>
      <c r="R75" s="81">
        <v>2500</v>
      </c>
      <c r="S75" s="81">
        <v>2500</v>
      </c>
      <c r="T75" s="81">
        <v>2500</v>
      </c>
      <c r="U75" s="81">
        <v>2500</v>
      </c>
      <c r="V75" s="81">
        <v>2500</v>
      </c>
      <c r="W75" s="81">
        <v>2500</v>
      </c>
      <c r="X75" s="81">
        <v>2500</v>
      </c>
      <c r="Y75" s="81">
        <v>2500</v>
      </c>
      <c r="Z75" s="81">
        <v>2500</v>
      </c>
      <c r="AA75" s="81">
        <v>2500</v>
      </c>
      <c r="AB75" s="81">
        <v>2500</v>
      </c>
      <c r="AC75" s="53"/>
      <c r="AD75" s="53">
        <f ca="1">SUM(OFFSET($E75,,(COLUMNS($E75:E75)-1)*12,,12))</f>
        <v>30000</v>
      </c>
      <c r="AE75" s="53">
        <f ca="1">SUM(OFFSET($E75,,(COLUMNS($E75:F75)-1)*12,,12))</f>
        <v>30000</v>
      </c>
      <c r="AG75" s="45"/>
      <c r="AH75" s="45"/>
      <c r="AI75" s="45"/>
      <c r="AK75" s="45"/>
      <c r="AL75" s="70"/>
      <c r="AN75" s="116"/>
      <c r="AO75" s="116"/>
      <c r="AT75" s="53">
        <f>'Income Statement'!AA46</f>
        <v>2500</v>
      </c>
      <c r="AU75" s="53">
        <f t="shared" ref="AU75:CD75" si="263">IF($AO94="V",AU$26*$AK94*$AQ94+AT75*(1+$AL94)*$AR94,AT75*(1+$AL94))</f>
        <v>2504.5046506197045</v>
      </c>
      <c r="AV75" s="53">
        <f t="shared" si="263"/>
        <v>2509.0174179902911</v>
      </c>
      <c r="AW75" s="53">
        <f t="shared" si="263"/>
        <v>2513.5383167370105</v>
      </c>
      <c r="AX75" s="53">
        <f t="shared" si="263"/>
        <v>2518.0673615114665</v>
      </c>
      <c r="AY75" s="53">
        <f t="shared" si="263"/>
        <v>2522.6045669916625</v>
      </c>
      <c r="AZ75" s="53">
        <f t="shared" si="263"/>
        <v>2527.1499478820497</v>
      </c>
      <c r="BA75" s="53">
        <f t="shared" si="263"/>
        <v>2531.703518913575</v>
      </c>
      <c r="BB75" s="53">
        <f t="shared" si="263"/>
        <v>2536.2652948437276</v>
      </c>
      <c r="BC75" s="53">
        <f t="shared" si="263"/>
        <v>2540.8352904565886</v>
      </c>
      <c r="BD75" s="53">
        <f t="shared" si="263"/>
        <v>2545.4135205628772</v>
      </c>
      <c r="BE75" s="53">
        <f t="shared" si="263"/>
        <v>2550.0000000000005</v>
      </c>
      <c r="BF75" s="53">
        <f t="shared" si="263"/>
        <v>2554.5947436320989</v>
      </c>
      <c r="BG75" s="53">
        <f t="shared" si="263"/>
        <v>2559.1977663500975</v>
      </c>
      <c r="BH75" s="53">
        <f t="shared" si="263"/>
        <v>2563.8090830717515</v>
      </c>
      <c r="BI75" s="53">
        <f t="shared" si="263"/>
        <v>2568.4287087416965</v>
      </c>
      <c r="BJ75" s="53">
        <f t="shared" si="263"/>
        <v>2573.0566583314962</v>
      </c>
      <c r="BK75" s="53">
        <f t="shared" si="263"/>
        <v>2577.6929468396911</v>
      </c>
      <c r="BL75" s="53">
        <f t="shared" si="263"/>
        <v>2582.3375892918466</v>
      </c>
      <c r="BM75" s="53">
        <f t="shared" si="263"/>
        <v>2586.9906007406025</v>
      </c>
      <c r="BN75" s="53">
        <f t="shared" si="263"/>
        <v>2591.6519962657208</v>
      </c>
      <c r="BO75" s="53">
        <f t="shared" si="263"/>
        <v>2596.3217909741352</v>
      </c>
      <c r="BP75" s="53">
        <f t="shared" si="263"/>
        <v>2601.0000000000005</v>
      </c>
      <c r="BQ75" s="53">
        <f t="shared" si="263"/>
        <v>2605.686638504741</v>
      </c>
      <c r="BR75" s="53">
        <f t="shared" si="263"/>
        <v>2610.3817216770994</v>
      </c>
      <c r="BS75" s="53">
        <f t="shared" si="263"/>
        <v>2615.0852647331867</v>
      </c>
      <c r="BT75" s="53">
        <f t="shared" si="263"/>
        <v>2619.797282916531</v>
      </c>
      <c r="BU75" s="53">
        <f t="shared" si="263"/>
        <v>2624.5177914981268</v>
      </c>
      <c r="BV75" s="53">
        <f t="shared" si="263"/>
        <v>2629.2468057764859</v>
      </c>
      <c r="BW75" s="53">
        <f t="shared" si="263"/>
        <v>2633.9843410776848</v>
      </c>
      <c r="BX75" s="53">
        <f t="shared" si="263"/>
        <v>2638.7304127554157</v>
      </c>
      <c r="BY75" s="53">
        <f t="shared" si="263"/>
        <v>2643.4850361910362</v>
      </c>
      <c r="BZ75" s="53">
        <f t="shared" si="263"/>
        <v>2648.2482267936193</v>
      </c>
      <c r="CA75" s="53">
        <f t="shared" si="263"/>
        <v>2653.0200000000023</v>
      </c>
      <c r="CB75" s="53">
        <f t="shared" si="263"/>
        <v>2657.8003712748377</v>
      </c>
      <c r="CC75" s="53">
        <f t="shared" si="263"/>
        <v>2662.5893561106432</v>
      </c>
      <c r="CD75" s="53">
        <f t="shared" si="263"/>
        <v>2667.3869700278519</v>
      </c>
    </row>
    <row r="76" spans="2:82" s="41" customFormat="1" ht="12" customHeight="1" x14ac:dyDescent="0.2">
      <c r="B76" s="78">
        <f t="shared" si="260"/>
        <v>6</v>
      </c>
      <c r="C76" s="127"/>
      <c r="D76" s="83"/>
      <c r="E76" s="81">
        <v>2500</v>
      </c>
      <c r="F76" s="81">
        <v>2500</v>
      </c>
      <c r="G76" s="81">
        <v>2500</v>
      </c>
      <c r="H76" s="81">
        <v>2500</v>
      </c>
      <c r="I76" s="81">
        <v>2500</v>
      </c>
      <c r="J76" s="81">
        <v>2500</v>
      </c>
      <c r="K76" s="81">
        <v>2500</v>
      </c>
      <c r="L76" s="81">
        <v>2500</v>
      </c>
      <c r="M76" s="81">
        <v>2500</v>
      </c>
      <c r="N76" s="81">
        <v>2500</v>
      </c>
      <c r="O76" s="81">
        <v>2500</v>
      </c>
      <c r="P76" s="81">
        <v>2500</v>
      </c>
      <c r="Q76" s="81">
        <v>2500</v>
      </c>
      <c r="R76" s="81">
        <v>2500</v>
      </c>
      <c r="S76" s="81">
        <v>2500</v>
      </c>
      <c r="T76" s="81">
        <v>2500</v>
      </c>
      <c r="U76" s="81">
        <v>2500</v>
      </c>
      <c r="V76" s="81">
        <v>2500</v>
      </c>
      <c r="W76" s="81">
        <v>2500</v>
      </c>
      <c r="X76" s="81">
        <v>2500</v>
      </c>
      <c r="Y76" s="81">
        <v>2500</v>
      </c>
      <c r="Z76" s="81">
        <v>2500</v>
      </c>
      <c r="AA76" s="81">
        <v>2500</v>
      </c>
      <c r="AB76" s="81">
        <v>2500</v>
      </c>
      <c r="AC76" s="53"/>
      <c r="AD76" s="53">
        <f ca="1">SUM(OFFSET($E76,,(COLUMNS($E76:E76)-1)*12,,12))</f>
        <v>30000</v>
      </c>
      <c r="AE76" s="53">
        <f ca="1">SUM(OFFSET($E76,,(COLUMNS($E76:F76)-1)*12,,12))</f>
        <v>30000</v>
      </c>
      <c r="AG76" s="45"/>
      <c r="AH76" s="45"/>
      <c r="AI76" s="45"/>
      <c r="AK76" s="45"/>
      <c r="AL76" s="70"/>
      <c r="AN76" s="116"/>
      <c r="AO76" s="116"/>
      <c r="AT76" s="53">
        <f>'Income Statement'!AA47</f>
        <v>2500</v>
      </c>
      <c r="AU76" s="53">
        <f t="shared" ref="AU76:CD76" si="264">IF($AO95="V",AU$26*$AK95*$AQ95+AT76*(1+$AL95)*$AR95,AT76*(1+$AL95))</f>
        <v>2504.5046506197045</v>
      </c>
      <c r="AV76" s="53">
        <f t="shared" si="264"/>
        <v>2509.0174179902911</v>
      </c>
      <c r="AW76" s="53">
        <f t="shared" si="264"/>
        <v>2513.5383167370105</v>
      </c>
      <c r="AX76" s="53">
        <f t="shared" si="264"/>
        <v>2518.0673615114665</v>
      </c>
      <c r="AY76" s="53">
        <f t="shared" si="264"/>
        <v>2522.6045669916625</v>
      </c>
      <c r="AZ76" s="53">
        <f t="shared" si="264"/>
        <v>2527.1499478820497</v>
      </c>
      <c r="BA76" s="53">
        <f t="shared" si="264"/>
        <v>2531.703518913575</v>
      </c>
      <c r="BB76" s="53">
        <f t="shared" si="264"/>
        <v>2536.2652948437276</v>
      </c>
      <c r="BC76" s="53">
        <f t="shared" si="264"/>
        <v>2540.8352904565886</v>
      </c>
      <c r="BD76" s="53">
        <f t="shared" si="264"/>
        <v>2545.4135205628772</v>
      </c>
      <c r="BE76" s="53">
        <f t="shared" si="264"/>
        <v>2550.0000000000005</v>
      </c>
      <c r="BF76" s="53">
        <f t="shared" si="264"/>
        <v>2554.5947436320989</v>
      </c>
      <c r="BG76" s="53">
        <f t="shared" si="264"/>
        <v>2559.1977663500975</v>
      </c>
      <c r="BH76" s="53">
        <f t="shared" si="264"/>
        <v>2563.8090830717515</v>
      </c>
      <c r="BI76" s="53">
        <f t="shared" si="264"/>
        <v>2568.4287087416965</v>
      </c>
      <c r="BJ76" s="53">
        <f t="shared" si="264"/>
        <v>2573.0566583314962</v>
      </c>
      <c r="BK76" s="53">
        <f t="shared" si="264"/>
        <v>2577.6929468396911</v>
      </c>
      <c r="BL76" s="53">
        <f t="shared" si="264"/>
        <v>2582.3375892918466</v>
      </c>
      <c r="BM76" s="53">
        <f t="shared" si="264"/>
        <v>2586.9906007406025</v>
      </c>
      <c r="BN76" s="53">
        <f t="shared" si="264"/>
        <v>2591.6519962657208</v>
      </c>
      <c r="BO76" s="53">
        <f t="shared" si="264"/>
        <v>2596.3217909741352</v>
      </c>
      <c r="BP76" s="53">
        <f t="shared" si="264"/>
        <v>2601.0000000000005</v>
      </c>
      <c r="BQ76" s="53">
        <f t="shared" si="264"/>
        <v>2605.686638504741</v>
      </c>
      <c r="BR76" s="53">
        <f t="shared" si="264"/>
        <v>2610.3817216770994</v>
      </c>
      <c r="BS76" s="53">
        <f t="shared" si="264"/>
        <v>2615.0852647331867</v>
      </c>
      <c r="BT76" s="53">
        <f t="shared" si="264"/>
        <v>2619.797282916531</v>
      </c>
      <c r="BU76" s="53">
        <f t="shared" si="264"/>
        <v>2624.5177914981268</v>
      </c>
      <c r="BV76" s="53">
        <f t="shared" si="264"/>
        <v>2629.2468057764859</v>
      </c>
      <c r="BW76" s="53">
        <f t="shared" si="264"/>
        <v>2633.9843410776848</v>
      </c>
      <c r="BX76" s="53">
        <f t="shared" si="264"/>
        <v>2638.7304127554157</v>
      </c>
      <c r="BY76" s="53">
        <f t="shared" si="264"/>
        <v>2643.4850361910362</v>
      </c>
      <c r="BZ76" s="53">
        <f t="shared" si="264"/>
        <v>2648.2482267936193</v>
      </c>
      <c r="CA76" s="53">
        <f t="shared" si="264"/>
        <v>2653.0200000000023</v>
      </c>
      <c r="CB76" s="53">
        <f t="shared" si="264"/>
        <v>2657.8003712748377</v>
      </c>
      <c r="CC76" s="53">
        <f t="shared" si="264"/>
        <v>2662.5893561106432</v>
      </c>
      <c r="CD76" s="53">
        <f t="shared" si="264"/>
        <v>2667.3869700278519</v>
      </c>
    </row>
    <row r="77" spans="2:82" s="41" customFormat="1" ht="12" customHeight="1" x14ac:dyDescent="0.2">
      <c r="B77" s="78">
        <f t="shared" si="260"/>
        <v>7</v>
      </c>
      <c r="C77" s="127"/>
      <c r="D77" s="83"/>
      <c r="E77" s="81">
        <v>2500</v>
      </c>
      <c r="F77" s="81">
        <v>2500</v>
      </c>
      <c r="G77" s="81">
        <v>2500</v>
      </c>
      <c r="H77" s="81">
        <v>2500</v>
      </c>
      <c r="I77" s="81">
        <v>2500</v>
      </c>
      <c r="J77" s="81">
        <v>2500</v>
      </c>
      <c r="K77" s="81">
        <v>2500</v>
      </c>
      <c r="L77" s="81">
        <v>2500</v>
      </c>
      <c r="M77" s="81">
        <v>2500</v>
      </c>
      <c r="N77" s="81">
        <v>2500</v>
      </c>
      <c r="O77" s="81">
        <v>2500</v>
      </c>
      <c r="P77" s="81">
        <v>2500</v>
      </c>
      <c r="Q77" s="81">
        <v>2500</v>
      </c>
      <c r="R77" s="81">
        <v>2500</v>
      </c>
      <c r="S77" s="81">
        <v>2500</v>
      </c>
      <c r="T77" s="81">
        <v>2500</v>
      </c>
      <c r="U77" s="81">
        <v>2500</v>
      </c>
      <c r="V77" s="81">
        <v>2500</v>
      </c>
      <c r="W77" s="81">
        <v>2500</v>
      </c>
      <c r="X77" s="81">
        <v>2500</v>
      </c>
      <c r="Y77" s="81">
        <v>2500</v>
      </c>
      <c r="Z77" s="81">
        <v>2500</v>
      </c>
      <c r="AA77" s="81">
        <v>2500</v>
      </c>
      <c r="AB77" s="81">
        <v>2500</v>
      </c>
      <c r="AC77" s="53"/>
      <c r="AD77" s="53">
        <f ca="1">SUM(OFFSET($E77,,(COLUMNS($E77:E77)-1)*12,,12))</f>
        <v>30000</v>
      </c>
      <c r="AE77" s="53">
        <f ca="1">SUM(OFFSET($E77,,(COLUMNS($E77:F77)-1)*12,,12))</f>
        <v>30000</v>
      </c>
      <c r="AG77" s="45"/>
      <c r="AH77" s="45"/>
      <c r="AI77" s="45"/>
      <c r="AK77" s="45"/>
      <c r="AL77" s="70"/>
      <c r="AN77" s="116"/>
      <c r="AO77" s="116"/>
      <c r="AT77" s="53">
        <f>'Income Statement'!AA48</f>
        <v>2500</v>
      </c>
      <c r="AU77" s="53">
        <f t="shared" ref="AU77:CD77" si="265">IF($AO96="V",AU$26*$AK96*$AQ96+AT77*(1+$AL96)*$AR96,AT77*(1+$AL96))</f>
        <v>2504.5046506197045</v>
      </c>
      <c r="AV77" s="53">
        <f t="shared" si="265"/>
        <v>2509.0174179902911</v>
      </c>
      <c r="AW77" s="53">
        <f t="shared" si="265"/>
        <v>2513.5383167370105</v>
      </c>
      <c r="AX77" s="53">
        <f t="shared" si="265"/>
        <v>2518.0673615114665</v>
      </c>
      <c r="AY77" s="53">
        <f t="shared" si="265"/>
        <v>2522.6045669916625</v>
      </c>
      <c r="AZ77" s="53">
        <f t="shared" si="265"/>
        <v>2527.1499478820497</v>
      </c>
      <c r="BA77" s="53">
        <f t="shared" si="265"/>
        <v>2531.703518913575</v>
      </c>
      <c r="BB77" s="53">
        <f t="shared" si="265"/>
        <v>2536.2652948437276</v>
      </c>
      <c r="BC77" s="53">
        <f t="shared" si="265"/>
        <v>2540.8352904565886</v>
      </c>
      <c r="BD77" s="53">
        <f t="shared" si="265"/>
        <v>2545.4135205628772</v>
      </c>
      <c r="BE77" s="53">
        <f t="shared" si="265"/>
        <v>2550.0000000000005</v>
      </c>
      <c r="BF77" s="53">
        <f t="shared" si="265"/>
        <v>2554.5947436320989</v>
      </c>
      <c r="BG77" s="53">
        <f t="shared" si="265"/>
        <v>2559.1977663500975</v>
      </c>
      <c r="BH77" s="53">
        <f t="shared" si="265"/>
        <v>2563.8090830717515</v>
      </c>
      <c r="BI77" s="53">
        <f t="shared" si="265"/>
        <v>2568.4287087416965</v>
      </c>
      <c r="BJ77" s="53">
        <f t="shared" si="265"/>
        <v>2573.0566583314962</v>
      </c>
      <c r="BK77" s="53">
        <f t="shared" si="265"/>
        <v>2577.6929468396911</v>
      </c>
      <c r="BL77" s="53">
        <f t="shared" si="265"/>
        <v>2582.3375892918466</v>
      </c>
      <c r="BM77" s="53">
        <f t="shared" si="265"/>
        <v>2586.9906007406025</v>
      </c>
      <c r="BN77" s="53">
        <f t="shared" si="265"/>
        <v>2591.6519962657208</v>
      </c>
      <c r="BO77" s="53">
        <f t="shared" si="265"/>
        <v>2596.3217909741352</v>
      </c>
      <c r="BP77" s="53">
        <f t="shared" si="265"/>
        <v>2601.0000000000005</v>
      </c>
      <c r="BQ77" s="53">
        <f t="shared" si="265"/>
        <v>2605.686638504741</v>
      </c>
      <c r="BR77" s="53">
        <f t="shared" si="265"/>
        <v>2610.3817216770994</v>
      </c>
      <c r="BS77" s="53">
        <f t="shared" si="265"/>
        <v>2615.0852647331867</v>
      </c>
      <c r="BT77" s="53">
        <f t="shared" si="265"/>
        <v>2619.797282916531</v>
      </c>
      <c r="BU77" s="53">
        <f t="shared" si="265"/>
        <v>2624.5177914981268</v>
      </c>
      <c r="BV77" s="53">
        <f t="shared" si="265"/>
        <v>2629.2468057764859</v>
      </c>
      <c r="BW77" s="53">
        <f t="shared" si="265"/>
        <v>2633.9843410776848</v>
      </c>
      <c r="BX77" s="53">
        <f t="shared" si="265"/>
        <v>2638.7304127554157</v>
      </c>
      <c r="BY77" s="53">
        <f t="shared" si="265"/>
        <v>2643.4850361910362</v>
      </c>
      <c r="BZ77" s="53">
        <f t="shared" si="265"/>
        <v>2648.2482267936193</v>
      </c>
      <c r="CA77" s="53">
        <f t="shared" si="265"/>
        <v>2653.0200000000023</v>
      </c>
      <c r="CB77" s="53">
        <f t="shared" si="265"/>
        <v>2657.8003712748377</v>
      </c>
      <c r="CC77" s="53">
        <f t="shared" si="265"/>
        <v>2662.5893561106432</v>
      </c>
      <c r="CD77" s="53">
        <f t="shared" si="265"/>
        <v>2667.3869700278519</v>
      </c>
    </row>
    <row r="78" spans="2:82" s="41" customFormat="1" ht="12" customHeight="1" x14ac:dyDescent="0.2">
      <c r="B78" s="78">
        <f t="shared" si="260"/>
        <v>8</v>
      </c>
      <c r="C78" s="127"/>
      <c r="D78" s="83"/>
      <c r="E78" s="81">
        <v>2500</v>
      </c>
      <c r="F78" s="81">
        <v>2500</v>
      </c>
      <c r="G78" s="81">
        <v>2500</v>
      </c>
      <c r="H78" s="81">
        <v>2500</v>
      </c>
      <c r="I78" s="81">
        <v>2500</v>
      </c>
      <c r="J78" s="81">
        <v>2500</v>
      </c>
      <c r="K78" s="81">
        <v>2500</v>
      </c>
      <c r="L78" s="81">
        <v>2500</v>
      </c>
      <c r="M78" s="81">
        <v>2500</v>
      </c>
      <c r="N78" s="81">
        <v>2500</v>
      </c>
      <c r="O78" s="81">
        <v>2500</v>
      </c>
      <c r="P78" s="81">
        <v>2500</v>
      </c>
      <c r="Q78" s="81">
        <v>2500</v>
      </c>
      <c r="R78" s="81">
        <v>2500</v>
      </c>
      <c r="S78" s="81">
        <v>2500</v>
      </c>
      <c r="T78" s="81">
        <v>2500</v>
      </c>
      <c r="U78" s="81">
        <v>2500</v>
      </c>
      <c r="V78" s="81">
        <v>2500</v>
      </c>
      <c r="W78" s="81">
        <v>2500</v>
      </c>
      <c r="X78" s="81">
        <v>2500</v>
      </c>
      <c r="Y78" s="81">
        <v>2500</v>
      </c>
      <c r="Z78" s="81">
        <v>2500</v>
      </c>
      <c r="AA78" s="81">
        <v>2500</v>
      </c>
      <c r="AB78" s="81">
        <v>2500</v>
      </c>
      <c r="AC78" s="53"/>
      <c r="AD78" s="53">
        <f ca="1">SUM(OFFSET($E78,,(COLUMNS($E78:E78)-1)*12,,12))</f>
        <v>30000</v>
      </c>
      <c r="AE78" s="53">
        <f ca="1">SUM(OFFSET($E78,,(COLUMNS($E78:F78)-1)*12,,12))</f>
        <v>30000</v>
      </c>
      <c r="AG78" s="45"/>
      <c r="AH78" s="45"/>
      <c r="AI78" s="45"/>
      <c r="AK78" s="45"/>
      <c r="AL78" s="70"/>
      <c r="AN78" s="116"/>
      <c r="AO78" s="116"/>
      <c r="AT78" s="53">
        <f>'Income Statement'!AA49</f>
        <v>2500</v>
      </c>
      <c r="AU78" s="53">
        <f t="shared" ref="AU78:CD78" si="266">IF($AO97="V",AU$26*$AK97*$AQ97+AT78*(1+$AL97)*$AR97,AT78*(1+$AL97))</f>
        <v>2504.5046506197045</v>
      </c>
      <c r="AV78" s="53">
        <f t="shared" si="266"/>
        <v>2509.0174179902911</v>
      </c>
      <c r="AW78" s="53">
        <f t="shared" si="266"/>
        <v>2513.5383167370105</v>
      </c>
      <c r="AX78" s="53">
        <f t="shared" si="266"/>
        <v>2518.0673615114665</v>
      </c>
      <c r="AY78" s="53">
        <f t="shared" si="266"/>
        <v>2522.6045669916625</v>
      </c>
      <c r="AZ78" s="53">
        <f t="shared" si="266"/>
        <v>2527.1499478820497</v>
      </c>
      <c r="BA78" s="53">
        <f t="shared" si="266"/>
        <v>2531.703518913575</v>
      </c>
      <c r="BB78" s="53">
        <f t="shared" si="266"/>
        <v>2536.2652948437276</v>
      </c>
      <c r="BC78" s="53">
        <f t="shared" si="266"/>
        <v>2540.8352904565886</v>
      </c>
      <c r="BD78" s="53">
        <f t="shared" si="266"/>
        <v>2545.4135205628772</v>
      </c>
      <c r="BE78" s="53">
        <f t="shared" si="266"/>
        <v>2550.0000000000005</v>
      </c>
      <c r="BF78" s="53">
        <f t="shared" si="266"/>
        <v>2554.5947436320989</v>
      </c>
      <c r="BG78" s="53">
        <f t="shared" si="266"/>
        <v>2559.1977663500975</v>
      </c>
      <c r="BH78" s="53">
        <f t="shared" si="266"/>
        <v>2563.8090830717515</v>
      </c>
      <c r="BI78" s="53">
        <f t="shared" si="266"/>
        <v>2568.4287087416965</v>
      </c>
      <c r="BJ78" s="53">
        <f t="shared" si="266"/>
        <v>2573.0566583314962</v>
      </c>
      <c r="BK78" s="53">
        <f t="shared" si="266"/>
        <v>2577.6929468396911</v>
      </c>
      <c r="BL78" s="53">
        <f t="shared" si="266"/>
        <v>2582.3375892918466</v>
      </c>
      <c r="BM78" s="53">
        <f t="shared" si="266"/>
        <v>2586.9906007406025</v>
      </c>
      <c r="BN78" s="53">
        <f t="shared" si="266"/>
        <v>2591.6519962657208</v>
      </c>
      <c r="BO78" s="53">
        <f t="shared" si="266"/>
        <v>2596.3217909741352</v>
      </c>
      <c r="BP78" s="53">
        <f t="shared" si="266"/>
        <v>2601.0000000000005</v>
      </c>
      <c r="BQ78" s="53">
        <f t="shared" si="266"/>
        <v>2605.686638504741</v>
      </c>
      <c r="BR78" s="53">
        <f t="shared" si="266"/>
        <v>2610.3817216770994</v>
      </c>
      <c r="BS78" s="53">
        <f t="shared" si="266"/>
        <v>2615.0852647331867</v>
      </c>
      <c r="BT78" s="53">
        <f t="shared" si="266"/>
        <v>2619.797282916531</v>
      </c>
      <c r="BU78" s="53">
        <f t="shared" si="266"/>
        <v>2624.5177914981268</v>
      </c>
      <c r="BV78" s="53">
        <f t="shared" si="266"/>
        <v>2629.2468057764859</v>
      </c>
      <c r="BW78" s="53">
        <f t="shared" si="266"/>
        <v>2633.9843410776848</v>
      </c>
      <c r="BX78" s="53">
        <f t="shared" si="266"/>
        <v>2638.7304127554157</v>
      </c>
      <c r="BY78" s="53">
        <f t="shared" si="266"/>
        <v>2643.4850361910362</v>
      </c>
      <c r="BZ78" s="53">
        <f t="shared" si="266"/>
        <v>2648.2482267936193</v>
      </c>
      <c r="CA78" s="53">
        <f t="shared" si="266"/>
        <v>2653.0200000000023</v>
      </c>
      <c r="CB78" s="53">
        <f t="shared" si="266"/>
        <v>2657.8003712748377</v>
      </c>
      <c r="CC78" s="53">
        <f t="shared" si="266"/>
        <v>2662.5893561106432</v>
      </c>
      <c r="CD78" s="53">
        <f t="shared" si="266"/>
        <v>2667.3869700278519</v>
      </c>
    </row>
    <row r="79" spans="2:82" s="41" customFormat="1" ht="12" customHeight="1" x14ac:dyDescent="0.2">
      <c r="B79" s="78">
        <f t="shared" si="260"/>
        <v>9</v>
      </c>
      <c r="C79" s="127"/>
      <c r="D79" s="83"/>
      <c r="E79" s="81">
        <v>2500</v>
      </c>
      <c r="F79" s="81">
        <v>2500</v>
      </c>
      <c r="G79" s="81">
        <v>2500</v>
      </c>
      <c r="H79" s="81">
        <v>2500</v>
      </c>
      <c r="I79" s="81">
        <v>2500</v>
      </c>
      <c r="J79" s="81">
        <v>2500</v>
      </c>
      <c r="K79" s="81">
        <v>2500</v>
      </c>
      <c r="L79" s="81">
        <v>2500</v>
      </c>
      <c r="M79" s="81">
        <v>2500</v>
      </c>
      <c r="N79" s="81">
        <v>2500</v>
      </c>
      <c r="O79" s="81">
        <v>2500</v>
      </c>
      <c r="P79" s="81">
        <v>2500</v>
      </c>
      <c r="Q79" s="81">
        <v>2500</v>
      </c>
      <c r="R79" s="81">
        <v>2500</v>
      </c>
      <c r="S79" s="81">
        <v>2500</v>
      </c>
      <c r="T79" s="81">
        <v>2500</v>
      </c>
      <c r="U79" s="81">
        <v>2500</v>
      </c>
      <c r="V79" s="81">
        <v>2500</v>
      </c>
      <c r="W79" s="81">
        <v>2500</v>
      </c>
      <c r="X79" s="81">
        <v>2500</v>
      </c>
      <c r="Y79" s="81">
        <v>2500</v>
      </c>
      <c r="Z79" s="81">
        <v>2500</v>
      </c>
      <c r="AA79" s="81">
        <v>2500</v>
      </c>
      <c r="AB79" s="81">
        <v>2500</v>
      </c>
      <c r="AC79" s="53"/>
      <c r="AD79" s="53">
        <f ca="1">SUM(OFFSET($E79,,(COLUMNS($E79:E79)-1)*12,,12))</f>
        <v>30000</v>
      </c>
      <c r="AE79" s="53">
        <f ca="1">SUM(OFFSET($E79,,(COLUMNS($E79:F79)-1)*12,,12))</f>
        <v>30000</v>
      </c>
      <c r="AG79" s="45"/>
      <c r="AH79" s="45"/>
      <c r="AI79" s="45"/>
      <c r="AK79" s="45"/>
      <c r="AL79" s="70"/>
      <c r="AN79" s="116"/>
      <c r="AO79" s="116"/>
      <c r="AT79" s="53">
        <f>'Income Statement'!AA50</f>
        <v>2500</v>
      </c>
      <c r="AU79" s="53">
        <f t="shared" ref="AU79:CD79" si="267">IF($AO98="V",AU$26*$AK98*$AQ98+AT79*(1+$AL98)*$AR98,AT79*(1+$AL98))</f>
        <v>2504.5046506197045</v>
      </c>
      <c r="AV79" s="53">
        <f t="shared" si="267"/>
        <v>2509.0174179902911</v>
      </c>
      <c r="AW79" s="53">
        <f t="shared" si="267"/>
        <v>2513.5383167370105</v>
      </c>
      <c r="AX79" s="53">
        <f t="shared" si="267"/>
        <v>2518.0673615114665</v>
      </c>
      <c r="AY79" s="53">
        <f t="shared" si="267"/>
        <v>2522.6045669916625</v>
      </c>
      <c r="AZ79" s="53">
        <f t="shared" si="267"/>
        <v>2527.1499478820497</v>
      </c>
      <c r="BA79" s="53">
        <f t="shared" si="267"/>
        <v>2531.703518913575</v>
      </c>
      <c r="BB79" s="53">
        <f t="shared" si="267"/>
        <v>2536.2652948437276</v>
      </c>
      <c r="BC79" s="53">
        <f t="shared" si="267"/>
        <v>2540.8352904565886</v>
      </c>
      <c r="BD79" s="53">
        <f t="shared" si="267"/>
        <v>2545.4135205628772</v>
      </c>
      <c r="BE79" s="53">
        <f t="shared" si="267"/>
        <v>2550.0000000000005</v>
      </c>
      <c r="BF79" s="53">
        <f t="shared" si="267"/>
        <v>2554.5947436320989</v>
      </c>
      <c r="BG79" s="53">
        <f t="shared" si="267"/>
        <v>2559.1977663500975</v>
      </c>
      <c r="BH79" s="53">
        <f t="shared" si="267"/>
        <v>2563.8090830717515</v>
      </c>
      <c r="BI79" s="53">
        <f t="shared" si="267"/>
        <v>2568.4287087416965</v>
      </c>
      <c r="BJ79" s="53">
        <f t="shared" si="267"/>
        <v>2573.0566583314962</v>
      </c>
      <c r="BK79" s="53">
        <f t="shared" si="267"/>
        <v>2577.6929468396911</v>
      </c>
      <c r="BL79" s="53">
        <f t="shared" si="267"/>
        <v>2582.3375892918466</v>
      </c>
      <c r="BM79" s="53">
        <f t="shared" si="267"/>
        <v>2586.9906007406025</v>
      </c>
      <c r="BN79" s="53">
        <f t="shared" si="267"/>
        <v>2591.6519962657208</v>
      </c>
      <c r="BO79" s="53">
        <f t="shared" si="267"/>
        <v>2596.3217909741352</v>
      </c>
      <c r="BP79" s="53">
        <f t="shared" si="267"/>
        <v>2601.0000000000005</v>
      </c>
      <c r="BQ79" s="53">
        <f t="shared" si="267"/>
        <v>2605.686638504741</v>
      </c>
      <c r="BR79" s="53">
        <f t="shared" si="267"/>
        <v>2610.3817216770994</v>
      </c>
      <c r="BS79" s="53">
        <f t="shared" si="267"/>
        <v>2615.0852647331867</v>
      </c>
      <c r="BT79" s="53">
        <f t="shared" si="267"/>
        <v>2619.797282916531</v>
      </c>
      <c r="BU79" s="53">
        <f t="shared" si="267"/>
        <v>2624.5177914981268</v>
      </c>
      <c r="BV79" s="53">
        <f t="shared" si="267"/>
        <v>2629.2468057764859</v>
      </c>
      <c r="BW79" s="53">
        <f t="shared" si="267"/>
        <v>2633.9843410776848</v>
      </c>
      <c r="BX79" s="53">
        <f t="shared" si="267"/>
        <v>2638.7304127554157</v>
      </c>
      <c r="BY79" s="53">
        <f t="shared" si="267"/>
        <v>2643.4850361910362</v>
      </c>
      <c r="BZ79" s="53">
        <f t="shared" si="267"/>
        <v>2648.2482267936193</v>
      </c>
      <c r="CA79" s="53">
        <f t="shared" si="267"/>
        <v>2653.0200000000023</v>
      </c>
      <c r="CB79" s="53">
        <f t="shared" si="267"/>
        <v>2657.8003712748377</v>
      </c>
      <c r="CC79" s="53">
        <f t="shared" si="267"/>
        <v>2662.5893561106432</v>
      </c>
      <c r="CD79" s="53">
        <f t="shared" si="267"/>
        <v>2667.3869700278519</v>
      </c>
    </row>
    <row r="80" spans="2:82" s="41" customFormat="1" ht="12" customHeight="1" x14ac:dyDescent="0.2">
      <c r="B80" s="78">
        <f t="shared" si="260"/>
        <v>10</v>
      </c>
      <c r="C80" s="127"/>
      <c r="D80" s="83"/>
      <c r="E80" s="81">
        <v>2500</v>
      </c>
      <c r="F80" s="81">
        <v>2500</v>
      </c>
      <c r="G80" s="81">
        <v>2500</v>
      </c>
      <c r="H80" s="81">
        <v>2500</v>
      </c>
      <c r="I80" s="81">
        <v>2500</v>
      </c>
      <c r="J80" s="81">
        <v>2500</v>
      </c>
      <c r="K80" s="81">
        <v>2500</v>
      </c>
      <c r="L80" s="81">
        <v>2500</v>
      </c>
      <c r="M80" s="81">
        <v>2500</v>
      </c>
      <c r="N80" s="81">
        <v>2500</v>
      </c>
      <c r="O80" s="81">
        <v>2500</v>
      </c>
      <c r="P80" s="81">
        <v>2500</v>
      </c>
      <c r="Q80" s="81">
        <v>2500</v>
      </c>
      <c r="R80" s="81">
        <v>2500</v>
      </c>
      <c r="S80" s="81">
        <v>2500</v>
      </c>
      <c r="T80" s="81">
        <v>2500</v>
      </c>
      <c r="U80" s="81">
        <v>2500</v>
      </c>
      <c r="V80" s="81">
        <v>2500</v>
      </c>
      <c r="W80" s="81">
        <v>2500</v>
      </c>
      <c r="X80" s="81">
        <v>2500</v>
      </c>
      <c r="Y80" s="81">
        <v>2500</v>
      </c>
      <c r="Z80" s="81">
        <v>2500</v>
      </c>
      <c r="AA80" s="81">
        <v>2500</v>
      </c>
      <c r="AB80" s="81">
        <v>2500</v>
      </c>
      <c r="AC80" s="53"/>
      <c r="AD80" s="53">
        <f ca="1">SUM(OFFSET($E80,,(COLUMNS($E80:E80)-1)*12,,12))</f>
        <v>30000</v>
      </c>
      <c r="AE80" s="53">
        <f ca="1">SUM(OFFSET($E80,,(COLUMNS($E80:F80)-1)*12,,12))</f>
        <v>30000</v>
      </c>
      <c r="AG80" s="45"/>
      <c r="AH80" s="45"/>
      <c r="AI80" s="45"/>
      <c r="AK80" s="45"/>
      <c r="AL80" s="70"/>
      <c r="AN80" s="116"/>
      <c r="AO80" s="116"/>
      <c r="AT80" s="53">
        <f>'Income Statement'!AA51</f>
        <v>2500</v>
      </c>
      <c r="AU80" s="53">
        <f t="shared" ref="AU80:CD80" si="268">IF($AO99="V",AU$26*$AK99*$AQ99+AT80*(1+$AL99)*$AR99,AT80*(1+$AL99))</f>
        <v>2504.5046506197045</v>
      </c>
      <c r="AV80" s="53">
        <f t="shared" si="268"/>
        <v>2509.0174179902911</v>
      </c>
      <c r="AW80" s="53">
        <f t="shared" si="268"/>
        <v>2513.5383167370105</v>
      </c>
      <c r="AX80" s="53">
        <f t="shared" si="268"/>
        <v>2518.0673615114665</v>
      </c>
      <c r="AY80" s="53">
        <f t="shared" si="268"/>
        <v>2522.6045669916625</v>
      </c>
      <c r="AZ80" s="53">
        <f t="shared" si="268"/>
        <v>2527.1499478820497</v>
      </c>
      <c r="BA80" s="53">
        <f t="shared" si="268"/>
        <v>2531.703518913575</v>
      </c>
      <c r="BB80" s="53">
        <f t="shared" si="268"/>
        <v>2536.2652948437276</v>
      </c>
      <c r="BC80" s="53">
        <f t="shared" si="268"/>
        <v>2540.8352904565886</v>
      </c>
      <c r="BD80" s="53">
        <f t="shared" si="268"/>
        <v>2545.4135205628772</v>
      </c>
      <c r="BE80" s="53">
        <f t="shared" si="268"/>
        <v>2550.0000000000005</v>
      </c>
      <c r="BF80" s="53">
        <f t="shared" si="268"/>
        <v>2554.5947436320989</v>
      </c>
      <c r="BG80" s="53">
        <f t="shared" si="268"/>
        <v>2559.1977663500975</v>
      </c>
      <c r="BH80" s="53">
        <f t="shared" si="268"/>
        <v>2563.8090830717515</v>
      </c>
      <c r="BI80" s="53">
        <f t="shared" si="268"/>
        <v>2568.4287087416965</v>
      </c>
      <c r="BJ80" s="53">
        <f t="shared" si="268"/>
        <v>2573.0566583314962</v>
      </c>
      <c r="BK80" s="53">
        <f t="shared" si="268"/>
        <v>2577.6929468396911</v>
      </c>
      <c r="BL80" s="53">
        <f t="shared" si="268"/>
        <v>2582.3375892918466</v>
      </c>
      <c r="BM80" s="53">
        <f t="shared" si="268"/>
        <v>2586.9906007406025</v>
      </c>
      <c r="BN80" s="53">
        <f t="shared" si="268"/>
        <v>2591.6519962657208</v>
      </c>
      <c r="BO80" s="53">
        <f t="shared" si="268"/>
        <v>2596.3217909741352</v>
      </c>
      <c r="BP80" s="53">
        <f t="shared" si="268"/>
        <v>2601.0000000000005</v>
      </c>
      <c r="BQ80" s="53">
        <f t="shared" si="268"/>
        <v>2605.686638504741</v>
      </c>
      <c r="BR80" s="53">
        <f t="shared" si="268"/>
        <v>2610.3817216770994</v>
      </c>
      <c r="BS80" s="53">
        <f t="shared" si="268"/>
        <v>2615.0852647331867</v>
      </c>
      <c r="BT80" s="53">
        <f t="shared" si="268"/>
        <v>2619.797282916531</v>
      </c>
      <c r="BU80" s="53">
        <f t="shared" si="268"/>
        <v>2624.5177914981268</v>
      </c>
      <c r="BV80" s="53">
        <f t="shared" si="268"/>
        <v>2629.2468057764859</v>
      </c>
      <c r="BW80" s="53">
        <f t="shared" si="268"/>
        <v>2633.9843410776848</v>
      </c>
      <c r="BX80" s="53">
        <f t="shared" si="268"/>
        <v>2638.7304127554157</v>
      </c>
      <c r="BY80" s="53">
        <f t="shared" si="268"/>
        <v>2643.4850361910362</v>
      </c>
      <c r="BZ80" s="53">
        <f t="shared" si="268"/>
        <v>2648.2482267936193</v>
      </c>
      <c r="CA80" s="53">
        <f t="shared" si="268"/>
        <v>2653.0200000000023</v>
      </c>
      <c r="CB80" s="53">
        <f t="shared" si="268"/>
        <v>2657.8003712748377</v>
      </c>
      <c r="CC80" s="53">
        <f t="shared" si="268"/>
        <v>2662.5893561106432</v>
      </c>
      <c r="CD80" s="53">
        <f t="shared" si="268"/>
        <v>2667.3869700278519</v>
      </c>
    </row>
    <row r="81" spans="2:82" s="41" customFormat="1" ht="12" customHeight="1" x14ac:dyDescent="0.2">
      <c r="B81" s="78">
        <f t="shared" si="260"/>
        <v>11</v>
      </c>
      <c r="C81" s="127"/>
      <c r="D81" s="83"/>
      <c r="E81" s="81">
        <v>2500</v>
      </c>
      <c r="F81" s="81">
        <v>2500</v>
      </c>
      <c r="G81" s="81">
        <v>2500</v>
      </c>
      <c r="H81" s="81">
        <v>2500</v>
      </c>
      <c r="I81" s="81">
        <v>2500</v>
      </c>
      <c r="J81" s="81">
        <v>2500</v>
      </c>
      <c r="K81" s="81">
        <v>2500</v>
      </c>
      <c r="L81" s="81">
        <v>2500</v>
      </c>
      <c r="M81" s="81">
        <v>2500</v>
      </c>
      <c r="N81" s="81">
        <v>2500</v>
      </c>
      <c r="O81" s="81">
        <v>2500</v>
      </c>
      <c r="P81" s="81">
        <v>2500</v>
      </c>
      <c r="Q81" s="81">
        <v>2500</v>
      </c>
      <c r="R81" s="81">
        <v>2500</v>
      </c>
      <c r="S81" s="81">
        <v>2500</v>
      </c>
      <c r="T81" s="81">
        <v>2500</v>
      </c>
      <c r="U81" s="81">
        <v>2500</v>
      </c>
      <c r="V81" s="81">
        <v>2500</v>
      </c>
      <c r="W81" s="81">
        <v>2500</v>
      </c>
      <c r="X81" s="81">
        <v>2500</v>
      </c>
      <c r="Y81" s="81">
        <v>2500</v>
      </c>
      <c r="Z81" s="81">
        <v>2500</v>
      </c>
      <c r="AA81" s="81">
        <v>2500</v>
      </c>
      <c r="AB81" s="81">
        <v>2500</v>
      </c>
      <c r="AC81" s="53"/>
      <c r="AD81" s="53">
        <f ca="1">SUM(OFFSET($E81,,(COLUMNS($E81:E81)-1)*12,,12))</f>
        <v>30000</v>
      </c>
      <c r="AE81" s="53">
        <f ca="1">SUM(OFFSET($E81,,(COLUMNS($E81:F81)-1)*12,,12))</f>
        <v>30000</v>
      </c>
      <c r="AG81" s="45"/>
      <c r="AH81" s="45"/>
      <c r="AI81" s="45"/>
      <c r="AK81" s="45"/>
      <c r="AL81" s="70"/>
      <c r="AN81" s="116"/>
      <c r="AO81" s="116"/>
      <c r="AT81" s="53">
        <f>'Income Statement'!AA52</f>
        <v>2500</v>
      </c>
      <c r="AU81" s="53">
        <f t="shared" ref="AU81:CD81" si="269">IF($AO100="V",AU$26*$AK100*$AQ100+AT81*(1+$AL100)*$AR100,AT81*(1+$AL100))</f>
        <v>2504.5046506197045</v>
      </c>
      <c r="AV81" s="53">
        <f t="shared" si="269"/>
        <v>2509.0174179902911</v>
      </c>
      <c r="AW81" s="53">
        <f t="shared" si="269"/>
        <v>2513.5383167370105</v>
      </c>
      <c r="AX81" s="53">
        <f t="shared" si="269"/>
        <v>2518.0673615114665</v>
      </c>
      <c r="AY81" s="53">
        <f t="shared" si="269"/>
        <v>2522.6045669916625</v>
      </c>
      <c r="AZ81" s="53">
        <f t="shared" si="269"/>
        <v>2527.1499478820497</v>
      </c>
      <c r="BA81" s="53">
        <f t="shared" si="269"/>
        <v>2531.703518913575</v>
      </c>
      <c r="BB81" s="53">
        <f t="shared" si="269"/>
        <v>2536.2652948437276</v>
      </c>
      <c r="BC81" s="53">
        <f t="shared" si="269"/>
        <v>2540.8352904565886</v>
      </c>
      <c r="BD81" s="53">
        <f t="shared" si="269"/>
        <v>2545.4135205628772</v>
      </c>
      <c r="BE81" s="53">
        <f t="shared" si="269"/>
        <v>2550.0000000000005</v>
      </c>
      <c r="BF81" s="53">
        <f t="shared" si="269"/>
        <v>2554.5947436320989</v>
      </c>
      <c r="BG81" s="53">
        <f t="shared" si="269"/>
        <v>2559.1977663500975</v>
      </c>
      <c r="BH81" s="53">
        <f t="shared" si="269"/>
        <v>2563.8090830717515</v>
      </c>
      <c r="BI81" s="53">
        <f t="shared" si="269"/>
        <v>2568.4287087416965</v>
      </c>
      <c r="BJ81" s="53">
        <f t="shared" si="269"/>
        <v>2573.0566583314962</v>
      </c>
      <c r="BK81" s="53">
        <f t="shared" si="269"/>
        <v>2577.6929468396911</v>
      </c>
      <c r="BL81" s="53">
        <f t="shared" si="269"/>
        <v>2582.3375892918466</v>
      </c>
      <c r="BM81" s="53">
        <f t="shared" si="269"/>
        <v>2586.9906007406025</v>
      </c>
      <c r="BN81" s="53">
        <f t="shared" si="269"/>
        <v>2591.6519962657208</v>
      </c>
      <c r="BO81" s="53">
        <f t="shared" si="269"/>
        <v>2596.3217909741352</v>
      </c>
      <c r="BP81" s="53">
        <f t="shared" si="269"/>
        <v>2601.0000000000005</v>
      </c>
      <c r="BQ81" s="53">
        <f t="shared" si="269"/>
        <v>2605.686638504741</v>
      </c>
      <c r="BR81" s="53">
        <f t="shared" si="269"/>
        <v>2610.3817216770994</v>
      </c>
      <c r="BS81" s="53">
        <f t="shared" si="269"/>
        <v>2615.0852647331867</v>
      </c>
      <c r="BT81" s="53">
        <f t="shared" si="269"/>
        <v>2619.797282916531</v>
      </c>
      <c r="BU81" s="53">
        <f t="shared" si="269"/>
        <v>2624.5177914981268</v>
      </c>
      <c r="BV81" s="53">
        <f t="shared" si="269"/>
        <v>2629.2468057764859</v>
      </c>
      <c r="BW81" s="53">
        <f t="shared" si="269"/>
        <v>2633.9843410776848</v>
      </c>
      <c r="BX81" s="53">
        <f t="shared" si="269"/>
        <v>2638.7304127554157</v>
      </c>
      <c r="BY81" s="53">
        <f t="shared" si="269"/>
        <v>2643.4850361910362</v>
      </c>
      <c r="BZ81" s="53">
        <f t="shared" si="269"/>
        <v>2648.2482267936193</v>
      </c>
      <c r="CA81" s="53">
        <f t="shared" si="269"/>
        <v>2653.0200000000023</v>
      </c>
      <c r="CB81" s="53">
        <f t="shared" si="269"/>
        <v>2657.8003712748377</v>
      </c>
      <c r="CC81" s="53">
        <f t="shared" si="269"/>
        <v>2662.5893561106432</v>
      </c>
      <c r="CD81" s="53">
        <f t="shared" si="269"/>
        <v>2667.3869700278519</v>
      </c>
    </row>
    <row r="82" spans="2:82" s="41" customFormat="1" ht="12" customHeight="1" x14ac:dyDescent="0.2">
      <c r="B82" s="78">
        <f t="shared" si="260"/>
        <v>12</v>
      </c>
      <c r="C82" s="127"/>
      <c r="D82" s="83"/>
      <c r="E82" s="81">
        <v>2500</v>
      </c>
      <c r="F82" s="81">
        <v>2500</v>
      </c>
      <c r="G82" s="81">
        <v>2500</v>
      </c>
      <c r="H82" s="81">
        <v>2500</v>
      </c>
      <c r="I82" s="81">
        <v>2500</v>
      </c>
      <c r="J82" s="81">
        <v>2500</v>
      </c>
      <c r="K82" s="81">
        <v>2500</v>
      </c>
      <c r="L82" s="81">
        <v>2500</v>
      </c>
      <c r="M82" s="81">
        <v>2500</v>
      </c>
      <c r="N82" s="81">
        <v>2500</v>
      </c>
      <c r="O82" s="81">
        <v>2500</v>
      </c>
      <c r="P82" s="81">
        <v>2500</v>
      </c>
      <c r="Q82" s="81">
        <v>2500</v>
      </c>
      <c r="R82" s="81">
        <v>2500</v>
      </c>
      <c r="S82" s="81">
        <v>2500</v>
      </c>
      <c r="T82" s="81">
        <v>2500</v>
      </c>
      <c r="U82" s="81">
        <v>2500</v>
      </c>
      <c r="V82" s="81">
        <v>2500</v>
      </c>
      <c r="W82" s="81">
        <v>2500</v>
      </c>
      <c r="X82" s="81">
        <v>2500</v>
      </c>
      <c r="Y82" s="81">
        <v>2500</v>
      </c>
      <c r="Z82" s="81">
        <v>2500</v>
      </c>
      <c r="AA82" s="81">
        <v>2500</v>
      </c>
      <c r="AB82" s="81">
        <v>2500</v>
      </c>
      <c r="AC82" s="53"/>
      <c r="AD82" s="53">
        <f ca="1">SUM(OFFSET($E82,,(COLUMNS($E82:E82)-1)*12,,12))</f>
        <v>30000</v>
      </c>
      <c r="AE82" s="53">
        <f ca="1">SUM(OFFSET($E82,,(COLUMNS($E82:F82)-1)*12,,12))</f>
        <v>30000</v>
      </c>
      <c r="AG82" s="45"/>
      <c r="AH82" s="45"/>
      <c r="AI82" s="45"/>
      <c r="AK82" s="45"/>
      <c r="AL82" s="70"/>
      <c r="AN82" s="116"/>
      <c r="AO82" s="116"/>
      <c r="AT82" s="53">
        <f>'Income Statement'!AA53</f>
        <v>2500</v>
      </c>
      <c r="AU82" s="53">
        <f t="shared" ref="AU82:CD82" si="270">IF($AO101="V",AU$26*$AK101*$AQ101+AT82*(1+$AL101)*$AR101,AT82*(1+$AL101))</f>
        <v>2504.5046506197045</v>
      </c>
      <c r="AV82" s="53">
        <f t="shared" si="270"/>
        <v>2509.0174179902911</v>
      </c>
      <c r="AW82" s="53">
        <f t="shared" si="270"/>
        <v>2513.5383167370105</v>
      </c>
      <c r="AX82" s="53">
        <f t="shared" si="270"/>
        <v>2518.0673615114665</v>
      </c>
      <c r="AY82" s="53">
        <f t="shared" si="270"/>
        <v>2522.6045669916625</v>
      </c>
      <c r="AZ82" s="53">
        <f t="shared" si="270"/>
        <v>2527.1499478820497</v>
      </c>
      <c r="BA82" s="53">
        <f t="shared" si="270"/>
        <v>2531.703518913575</v>
      </c>
      <c r="BB82" s="53">
        <f t="shared" si="270"/>
        <v>2536.2652948437276</v>
      </c>
      <c r="BC82" s="53">
        <f t="shared" si="270"/>
        <v>2540.8352904565886</v>
      </c>
      <c r="BD82" s="53">
        <f t="shared" si="270"/>
        <v>2545.4135205628772</v>
      </c>
      <c r="BE82" s="53">
        <f t="shared" si="270"/>
        <v>2550.0000000000005</v>
      </c>
      <c r="BF82" s="53">
        <f t="shared" si="270"/>
        <v>2554.5947436320989</v>
      </c>
      <c r="BG82" s="53">
        <f t="shared" si="270"/>
        <v>2559.1977663500975</v>
      </c>
      <c r="BH82" s="53">
        <f t="shared" si="270"/>
        <v>2563.8090830717515</v>
      </c>
      <c r="BI82" s="53">
        <f t="shared" si="270"/>
        <v>2568.4287087416965</v>
      </c>
      <c r="BJ82" s="53">
        <f t="shared" si="270"/>
        <v>2573.0566583314962</v>
      </c>
      <c r="BK82" s="53">
        <f t="shared" si="270"/>
        <v>2577.6929468396911</v>
      </c>
      <c r="BL82" s="53">
        <f t="shared" si="270"/>
        <v>2582.3375892918466</v>
      </c>
      <c r="BM82" s="53">
        <f t="shared" si="270"/>
        <v>2586.9906007406025</v>
      </c>
      <c r="BN82" s="53">
        <f t="shared" si="270"/>
        <v>2591.6519962657208</v>
      </c>
      <c r="BO82" s="53">
        <f t="shared" si="270"/>
        <v>2596.3217909741352</v>
      </c>
      <c r="BP82" s="53">
        <f t="shared" si="270"/>
        <v>2601.0000000000005</v>
      </c>
      <c r="BQ82" s="53">
        <f t="shared" si="270"/>
        <v>2605.686638504741</v>
      </c>
      <c r="BR82" s="53">
        <f t="shared" si="270"/>
        <v>2610.3817216770994</v>
      </c>
      <c r="BS82" s="53">
        <f t="shared" si="270"/>
        <v>2615.0852647331867</v>
      </c>
      <c r="BT82" s="53">
        <f t="shared" si="270"/>
        <v>2619.797282916531</v>
      </c>
      <c r="BU82" s="53">
        <f t="shared" si="270"/>
        <v>2624.5177914981268</v>
      </c>
      <c r="BV82" s="53">
        <f t="shared" si="270"/>
        <v>2629.2468057764859</v>
      </c>
      <c r="BW82" s="53">
        <f t="shared" si="270"/>
        <v>2633.9843410776848</v>
      </c>
      <c r="BX82" s="53">
        <f t="shared" si="270"/>
        <v>2638.7304127554157</v>
      </c>
      <c r="BY82" s="53">
        <f t="shared" si="270"/>
        <v>2643.4850361910362</v>
      </c>
      <c r="BZ82" s="53">
        <f t="shared" si="270"/>
        <v>2648.2482267936193</v>
      </c>
      <c r="CA82" s="53">
        <f t="shared" si="270"/>
        <v>2653.0200000000023</v>
      </c>
      <c r="CB82" s="53">
        <f t="shared" si="270"/>
        <v>2657.8003712748377</v>
      </c>
      <c r="CC82" s="53">
        <f t="shared" si="270"/>
        <v>2662.5893561106432</v>
      </c>
      <c r="CD82" s="53">
        <f t="shared" si="270"/>
        <v>2667.3869700278519</v>
      </c>
    </row>
    <row r="83" spans="2:82" s="41" customFormat="1" ht="12" customHeight="1" x14ac:dyDescent="0.2">
      <c r="B83" s="78">
        <f t="shared" si="260"/>
        <v>13</v>
      </c>
      <c r="C83" s="127"/>
      <c r="D83" s="83"/>
      <c r="E83" s="81">
        <v>2500</v>
      </c>
      <c r="F83" s="81">
        <v>2500</v>
      </c>
      <c r="G83" s="81">
        <v>2500</v>
      </c>
      <c r="H83" s="81">
        <v>2500</v>
      </c>
      <c r="I83" s="81">
        <v>2500</v>
      </c>
      <c r="J83" s="81">
        <v>2500</v>
      </c>
      <c r="K83" s="81">
        <v>2500</v>
      </c>
      <c r="L83" s="81">
        <v>2500</v>
      </c>
      <c r="M83" s="81">
        <v>2500</v>
      </c>
      <c r="N83" s="81">
        <v>2500</v>
      </c>
      <c r="O83" s="81">
        <v>2500</v>
      </c>
      <c r="P83" s="81">
        <v>2500</v>
      </c>
      <c r="Q83" s="81">
        <v>2500</v>
      </c>
      <c r="R83" s="81">
        <v>2500</v>
      </c>
      <c r="S83" s="81">
        <v>2500</v>
      </c>
      <c r="T83" s="81">
        <v>2500</v>
      </c>
      <c r="U83" s="81">
        <v>2500</v>
      </c>
      <c r="V83" s="81">
        <v>2500</v>
      </c>
      <c r="W83" s="81">
        <v>2500</v>
      </c>
      <c r="X83" s="81">
        <v>2500</v>
      </c>
      <c r="Y83" s="81">
        <v>2500</v>
      </c>
      <c r="Z83" s="81">
        <v>2500</v>
      </c>
      <c r="AA83" s="81">
        <v>2500</v>
      </c>
      <c r="AB83" s="81">
        <v>2500</v>
      </c>
      <c r="AC83" s="53"/>
      <c r="AD83" s="53">
        <f ca="1">SUM(OFFSET($E83,,(COLUMNS($E83:E83)-1)*12,,12))</f>
        <v>30000</v>
      </c>
      <c r="AE83" s="53">
        <f ca="1">SUM(OFFSET($E83,,(COLUMNS($E83:F83)-1)*12,,12))</f>
        <v>30000</v>
      </c>
      <c r="AG83" s="45"/>
      <c r="AH83" s="45"/>
      <c r="AI83" s="45"/>
      <c r="AK83" s="45"/>
      <c r="AL83" s="70"/>
      <c r="AN83" s="116"/>
      <c r="AO83" s="116"/>
      <c r="AT83" s="53">
        <f>'Income Statement'!AA54</f>
        <v>2500</v>
      </c>
      <c r="AU83" s="53">
        <f t="shared" ref="AU83:CD83" si="271">IF($AO102="V",AU$26*$AK102*$AQ102+AT83*(1+$AL102)*$AR102,AT83*(1+$AL102))</f>
        <v>2504.5046506197045</v>
      </c>
      <c r="AV83" s="53">
        <f t="shared" si="271"/>
        <v>2509.0174179902911</v>
      </c>
      <c r="AW83" s="53">
        <f t="shared" si="271"/>
        <v>2513.5383167370105</v>
      </c>
      <c r="AX83" s="53">
        <f t="shared" si="271"/>
        <v>2518.0673615114665</v>
      </c>
      <c r="AY83" s="53">
        <f t="shared" si="271"/>
        <v>2522.6045669916625</v>
      </c>
      <c r="AZ83" s="53">
        <f t="shared" si="271"/>
        <v>2527.1499478820497</v>
      </c>
      <c r="BA83" s="53">
        <f t="shared" si="271"/>
        <v>2531.703518913575</v>
      </c>
      <c r="BB83" s="53">
        <f t="shared" si="271"/>
        <v>2536.2652948437276</v>
      </c>
      <c r="BC83" s="53">
        <f t="shared" si="271"/>
        <v>2540.8352904565886</v>
      </c>
      <c r="BD83" s="53">
        <f t="shared" si="271"/>
        <v>2545.4135205628772</v>
      </c>
      <c r="BE83" s="53">
        <f t="shared" si="271"/>
        <v>2550.0000000000005</v>
      </c>
      <c r="BF83" s="53">
        <f t="shared" si="271"/>
        <v>2554.5947436320989</v>
      </c>
      <c r="BG83" s="53">
        <f t="shared" si="271"/>
        <v>2559.1977663500975</v>
      </c>
      <c r="BH83" s="53">
        <f t="shared" si="271"/>
        <v>2563.8090830717515</v>
      </c>
      <c r="BI83" s="53">
        <f t="shared" si="271"/>
        <v>2568.4287087416965</v>
      </c>
      <c r="BJ83" s="53">
        <f t="shared" si="271"/>
        <v>2573.0566583314962</v>
      </c>
      <c r="BK83" s="53">
        <f t="shared" si="271"/>
        <v>2577.6929468396911</v>
      </c>
      <c r="BL83" s="53">
        <f t="shared" si="271"/>
        <v>2582.3375892918466</v>
      </c>
      <c r="BM83" s="53">
        <f t="shared" si="271"/>
        <v>2586.9906007406025</v>
      </c>
      <c r="BN83" s="53">
        <f t="shared" si="271"/>
        <v>2591.6519962657208</v>
      </c>
      <c r="BO83" s="53">
        <f t="shared" si="271"/>
        <v>2596.3217909741352</v>
      </c>
      <c r="BP83" s="53">
        <f t="shared" si="271"/>
        <v>2601.0000000000005</v>
      </c>
      <c r="BQ83" s="53">
        <f t="shared" si="271"/>
        <v>2605.686638504741</v>
      </c>
      <c r="BR83" s="53">
        <f t="shared" si="271"/>
        <v>2610.3817216770994</v>
      </c>
      <c r="BS83" s="53">
        <f t="shared" si="271"/>
        <v>2615.0852647331867</v>
      </c>
      <c r="BT83" s="53">
        <f t="shared" si="271"/>
        <v>2619.797282916531</v>
      </c>
      <c r="BU83" s="53">
        <f t="shared" si="271"/>
        <v>2624.5177914981268</v>
      </c>
      <c r="BV83" s="53">
        <f t="shared" si="271"/>
        <v>2629.2468057764859</v>
      </c>
      <c r="BW83" s="53">
        <f t="shared" si="271"/>
        <v>2633.9843410776848</v>
      </c>
      <c r="BX83" s="53">
        <f t="shared" si="271"/>
        <v>2638.7304127554157</v>
      </c>
      <c r="BY83" s="53">
        <f t="shared" si="271"/>
        <v>2643.4850361910362</v>
      </c>
      <c r="BZ83" s="53">
        <f t="shared" si="271"/>
        <v>2648.2482267936193</v>
      </c>
      <c r="CA83" s="53">
        <f t="shared" si="271"/>
        <v>2653.0200000000023</v>
      </c>
      <c r="CB83" s="53">
        <f t="shared" si="271"/>
        <v>2657.8003712748377</v>
      </c>
      <c r="CC83" s="53">
        <f t="shared" si="271"/>
        <v>2662.5893561106432</v>
      </c>
      <c r="CD83" s="53">
        <f t="shared" si="271"/>
        <v>2667.3869700278519</v>
      </c>
    </row>
    <row r="84" spans="2:82" s="41" customFormat="1" ht="12" customHeight="1" x14ac:dyDescent="0.2">
      <c r="B84" s="78">
        <f t="shared" si="260"/>
        <v>14</v>
      </c>
      <c r="C84" s="127"/>
      <c r="D84" s="83"/>
      <c r="E84" s="81">
        <v>2500</v>
      </c>
      <c r="F84" s="81">
        <v>2500</v>
      </c>
      <c r="G84" s="81">
        <v>2500</v>
      </c>
      <c r="H84" s="81">
        <v>2500</v>
      </c>
      <c r="I84" s="81">
        <v>2500</v>
      </c>
      <c r="J84" s="81">
        <v>2500</v>
      </c>
      <c r="K84" s="81">
        <v>2500</v>
      </c>
      <c r="L84" s="81">
        <v>2500</v>
      </c>
      <c r="M84" s="81">
        <v>2500</v>
      </c>
      <c r="N84" s="81">
        <v>2500</v>
      </c>
      <c r="O84" s="81">
        <v>2500</v>
      </c>
      <c r="P84" s="81">
        <v>2500</v>
      </c>
      <c r="Q84" s="81">
        <v>2500</v>
      </c>
      <c r="R84" s="81">
        <v>2500</v>
      </c>
      <c r="S84" s="81">
        <v>2500</v>
      </c>
      <c r="T84" s="81">
        <v>2500</v>
      </c>
      <c r="U84" s="81">
        <v>2500</v>
      </c>
      <c r="V84" s="81">
        <v>2500</v>
      </c>
      <c r="W84" s="81">
        <v>2500</v>
      </c>
      <c r="X84" s="81">
        <v>2500</v>
      </c>
      <c r="Y84" s="81">
        <v>2500</v>
      </c>
      <c r="Z84" s="81">
        <v>2500</v>
      </c>
      <c r="AA84" s="81">
        <v>2500</v>
      </c>
      <c r="AB84" s="81">
        <v>2500</v>
      </c>
      <c r="AC84" s="53"/>
      <c r="AD84" s="53">
        <f ca="1">SUM(OFFSET($E84,,(COLUMNS($E84:E84)-1)*12,,12))</f>
        <v>30000</v>
      </c>
      <c r="AE84" s="53">
        <f ca="1">SUM(OFFSET($E84,,(COLUMNS($E84:F84)-1)*12,,12))</f>
        <v>30000</v>
      </c>
      <c r="AG84" s="45"/>
      <c r="AH84" s="45"/>
      <c r="AI84" s="45"/>
      <c r="AK84" s="45"/>
      <c r="AL84" s="70"/>
      <c r="AN84" s="116"/>
      <c r="AO84" s="116"/>
      <c r="AT84" s="53">
        <f>'Income Statement'!AA55</f>
        <v>2500</v>
      </c>
      <c r="AU84" s="53">
        <f t="shared" ref="AU84:CD84" si="272">IF($AO103="V",AU$26*$AK103*$AQ103+AT84*(1+$AL103)*$AR103,AT84*(1+$AL103))</f>
        <v>2504.5046506197045</v>
      </c>
      <c r="AV84" s="53">
        <f t="shared" si="272"/>
        <v>2509.0174179902911</v>
      </c>
      <c r="AW84" s="53">
        <f t="shared" si="272"/>
        <v>2513.5383167370105</v>
      </c>
      <c r="AX84" s="53">
        <f t="shared" si="272"/>
        <v>2518.0673615114665</v>
      </c>
      <c r="AY84" s="53">
        <f t="shared" si="272"/>
        <v>2522.6045669916625</v>
      </c>
      <c r="AZ84" s="53">
        <f t="shared" si="272"/>
        <v>2527.1499478820497</v>
      </c>
      <c r="BA84" s="53">
        <f t="shared" si="272"/>
        <v>2531.703518913575</v>
      </c>
      <c r="BB84" s="53">
        <f t="shared" si="272"/>
        <v>2536.2652948437276</v>
      </c>
      <c r="BC84" s="53">
        <f t="shared" si="272"/>
        <v>2540.8352904565886</v>
      </c>
      <c r="BD84" s="53">
        <f t="shared" si="272"/>
        <v>2545.4135205628772</v>
      </c>
      <c r="BE84" s="53">
        <f t="shared" si="272"/>
        <v>2550.0000000000005</v>
      </c>
      <c r="BF84" s="53">
        <f t="shared" si="272"/>
        <v>2554.5947436320989</v>
      </c>
      <c r="BG84" s="53">
        <f t="shared" si="272"/>
        <v>2559.1977663500975</v>
      </c>
      <c r="BH84" s="53">
        <f t="shared" si="272"/>
        <v>2563.8090830717515</v>
      </c>
      <c r="BI84" s="53">
        <f t="shared" si="272"/>
        <v>2568.4287087416965</v>
      </c>
      <c r="BJ84" s="53">
        <f t="shared" si="272"/>
        <v>2573.0566583314962</v>
      </c>
      <c r="BK84" s="53">
        <f t="shared" si="272"/>
        <v>2577.6929468396911</v>
      </c>
      <c r="BL84" s="53">
        <f t="shared" si="272"/>
        <v>2582.3375892918466</v>
      </c>
      <c r="BM84" s="53">
        <f t="shared" si="272"/>
        <v>2586.9906007406025</v>
      </c>
      <c r="BN84" s="53">
        <f t="shared" si="272"/>
        <v>2591.6519962657208</v>
      </c>
      <c r="BO84" s="53">
        <f t="shared" si="272"/>
        <v>2596.3217909741352</v>
      </c>
      <c r="BP84" s="53">
        <f t="shared" si="272"/>
        <v>2601.0000000000005</v>
      </c>
      <c r="BQ84" s="53">
        <f t="shared" si="272"/>
        <v>2605.686638504741</v>
      </c>
      <c r="BR84" s="53">
        <f t="shared" si="272"/>
        <v>2610.3817216770994</v>
      </c>
      <c r="BS84" s="53">
        <f t="shared" si="272"/>
        <v>2615.0852647331867</v>
      </c>
      <c r="BT84" s="53">
        <f t="shared" si="272"/>
        <v>2619.797282916531</v>
      </c>
      <c r="BU84" s="53">
        <f t="shared" si="272"/>
        <v>2624.5177914981268</v>
      </c>
      <c r="BV84" s="53">
        <f t="shared" si="272"/>
        <v>2629.2468057764859</v>
      </c>
      <c r="BW84" s="53">
        <f t="shared" si="272"/>
        <v>2633.9843410776848</v>
      </c>
      <c r="BX84" s="53">
        <f t="shared" si="272"/>
        <v>2638.7304127554157</v>
      </c>
      <c r="BY84" s="53">
        <f t="shared" si="272"/>
        <v>2643.4850361910362</v>
      </c>
      <c r="BZ84" s="53">
        <f t="shared" si="272"/>
        <v>2648.2482267936193</v>
      </c>
      <c r="CA84" s="53">
        <f t="shared" si="272"/>
        <v>2653.0200000000023</v>
      </c>
      <c r="CB84" s="53">
        <f t="shared" si="272"/>
        <v>2657.8003712748377</v>
      </c>
      <c r="CC84" s="53">
        <f t="shared" si="272"/>
        <v>2662.5893561106432</v>
      </c>
      <c r="CD84" s="53">
        <f t="shared" si="272"/>
        <v>2667.3869700278519</v>
      </c>
    </row>
    <row r="85" spans="2:82" s="41" customFormat="1" ht="12" customHeight="1" x14ac:dyDescent="0.2">
      <c r="B85" s="78">
        <f t="shared" si="260"/>
        <v>15</v>
      </c>
      <c r="C85" s="127"/>
      <c r="D85" s="83"/>
      <c r="E85" s="81">
        <v>2500</v>
      </c>
      <c r="F85" s="81">
        <v>2500</v>
      </c>
      <c r="G85" s="81">
        <v>2500</v>
      </c>
      <c r="H85" s="81">
        <v>2500</v>
      </c>
      <c r="I85" s="81">
        <v>2500</v>
      </c>
      <c r="J85" s="81">
        <v>2500</v>
      </c>
      <c r="K85" s="81">
        <v>2500</v>
      </c>
      <c r="L85" s="81">
        <v>2500</v>
      </c>
      <c r="M85" s="81">
        <v>2500</v>
      </c>
      <c r="N85" s="81">
        <v>2500</v>
      </c>
      <c r="O85" s="81">
        <v>2500</v>
      </c>
      <c r="P85" s="81">
        <v>2500</v>
      </c>
      <c r="Q85" s="81">
        <v>2500</v>
      </c>
      <c r="R85" s="81">
        <v>2500</v>
      </c>
      <c r="S85" s="81">
        <v>2500</v>
      </c>
      <c r="T85" s="81">
        <v>2500</v>
      </c>
      <c r="U85" s="81">
        <v>2500</v>
      </c>
      <c r="V85" s="81">
        <v>2500</v>
      </c>
      <c r="W85" s="81">
        <v>2500</v>
      </c>
      <c r="X85" s="81">
        <v>2500</v>
      </c>
      <c r="Y85" s="81">
        <v>2500</v>
      </c>
      <c r="Z85" s="81">
        <v>2500</v>
      </c>
      <c r="AA85" s="81">
        <v>2500</v>
      </c>
      <c r="AB85" s="81">
        <v>2500</v>
      </c>
      <c r="AC85" s="53"/>
      <c r="AD85" s="53">
        <f ca="1">SUM(OFFSET($E85,,(COLUMNS($E85:E85)-1)*12,,12))</f>
        <v>30000</v>
      </c>
      <c r="AE85" s="53">
        <f ca="1">SUM(OFFSET($E85,,(COLUMNS($E85:F85)-1)*12,,12))</f>
        <v>30000</v>
      </c>
      <c r="AG85" s="45"/>
      <c r="AH85" s="45"/>
      <c r="AI85" s="45"/>
      <c r="AK85" s="45"/>
      <c r="AL85" s="70"/>
      <c r="AN85" s="116"/>
      <c r="AO85" s="116"/>
      <c r="AT85" s="53">
        <f>'Income Statement'!AA56</f>
        <v>2500</v>
      </c>
      <c r="AU85" s="53">
        <f t="shared" ref="AU85:CD85" si="273">IF($AO104="V",AU$26*$AK104*$AQ104+AT85*(1+$AL104)*$AR104,AT85*(1+$AL104))</f>
        <v>2504.5046506197045</v>
      </c>
      <c r="AV85" s="53">
        <f t="shared" si="273"/>
        <v>2509.0174179902911</v>
      </c>
      <c r="AW85" s="53">
        <f t="shared" si="273"/>
        <v>2513.5383167370105</v>
      </c>
      <c r="AX85" s="53">
        <f t="shared" si="273"/>
        <v>2518.0673615114665</v>
      </c>
      <c r="AY85" s="53">
        <f t="shared" si="273"/>
        <v>2522.6045669916625</v>
      </c>
      <c r="AZ85" s="53">
        <f t="shared" si="273"/>
        <v>2527.1499478820497</v>
      </c>
      <c r="BA85" s="53">
        <f t="shared" si="273"/>
        <v>2531.703518913575</v>
      </c>
      <c r="BB85" s="53">
        <f t="shared" si="273"/>
        <v>2536.2652948437276</v>
      </c>
      <c r="BC85" s="53">
        <f t="shared" si="273"/>
        <v>2540.8352904565886</v>
      </c>
      <c r="BD85" s="53">
        <f t="shared" si="273"/>
        <v>2545.4135205628772</v>
      </c>
      <c r="BE85" s="53">
        <f t="shared" si="273"/>
        <v>2550.0000000000005</v>
      </c>
      <c r="BF85" s="53">
        <f t="shared" si="273"/>
        <v>2554.5947436320989</v>
      </c>
      <c r="BG85" s="53">
        <f t="shared" si="273"/>
        <v>2559.1977663500975</v>
      </c>
      <c r="BH85" s="53">
        <f t="shared" si="273"/>
        <v>2563.8090830717515</v>
      </c>
      <c r="BI85" s="53">
        <f t="shared" si="273"/>
        <v>2568.4287087416965</v>
      </c>
      <c r="BJ85" s="53">
        <f t="shared" si="273"/>
        <v>2573.0566583314962</v>
      </c>
      <c r="BK85" s="53">
        <f t="shared" si="273"/>
        <v>2577.6929468396911</v>
      </c>
      <c r="BL85" s="53">
        <f t="shared" si="273"/>
        <v>2582.3375892918466</v>
      </c>
      <c r="BM85" s="53">
        <f t="shared" si="273"/>
        <v>2586.9906007406025</v>
      </c>
      <c r="BN85" s="53">
        <f t="shared" si="273"/>
        <v>2591.6519962657208</v>
      </c>
      <c r="BO85" s="53">
        <f t="shared" si="273"/>
        <v>2596.3217909741352</v>
      </c>
      <c r="BP85" s="53">
        <f t="shared" si="273"/>
        <v>2601.0000000000005</v>
      </c>
      <c r="BQ85" s="53">
        <f t="shared" si="273"/>
        <v>2605.686638504741</v>
      </c>
      <c r="BR85" s="53">
        <f t="shared" si="273"/>
        <v>2610.3817216770994</v>
      </c>
      <c r="BS85" s="53">
        <f t="shared" si="273"/>
        <v>2615.0852647331867</v>
      </c>
      <c r="BT85" s="53">
        <f t="shared" si="273"/>
        <v>2619.797282916531</v>
      </c>
      <c r="BU85" s="53">
        <f t="shared" si="273"/>
        <v>2624.5177914981268</v>
      </c>
      <c r="BV85" s="53">
        <f t="shared" si="273"/>
        <v>2629.2468057764859</v>
      </c>
      <c r="BW85" s="53">
        <f t="shared" si="273"/>
        <v>2633.9843410776848</v>
      </c>
      <c r="BX85" s="53">
        <f t="shared" si="273"/>
        <v>2638.7304127554157</v>
      </c>
      <c r="BY85" s="53">
        <f t="shared" si="273"/>
        <v>2643.4850361910362</v>
      </c>
      <c r="BZ85" s="53">
        <f t="shared" si="273"/>
        <v>2648.2482267936193</v>
      </c>
      <c r="CA85" s="53">
        <f t="shared" si="273"/>
        <v>2653.0200000000023</v>
      </c>
      <c r="CB85" s="53">
        <f t="shared" si="273"/>
        <v>2657.8003712748377</v>
      </c>
      <c r="CC85" s="53">
        <f t="shared" si="273"/>
        <v>2662.5893561106432</v>
      </c>
      <c r="CD85" s="53">
        <f t="shared" si="273"/>
        <v>2667.3869700278519</v>
      </c>
    </row>
    <row r="86" spans="2:82" s="41" customFormat="1" ht="5.0999999999999996" customHeight="1" x14ac:dyDescent="0.2">
      <c r="B86" s="83"/>
      <c r="C86" s="127"/>
      <c r="D86" s="83"/>
      <c r="E86" s="53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53"/>
      <c r="AD86" s="45"/>
      <c r="AE86" s="45"/>
      <c r="AG86" s="45"/>
      <c r="AH86" s="45"/>
      <c r="AI86" s="45"/>
      <c r="AK86" s="45"/>
      <c r="AL86" s="70"/>
      <c r="AN86" s="116"/>
      <c r="AO86" s="116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</row>
    <row r="87" spans="2:82" s="41" customFormat="1" ht="12" customHeight="1" x14ac:dyDescent="0.2">
      <c r="B87" s="32" t="s">
        <v>29</v>
      </c>
      <c r="C87" s="120"/>
      <c r="D87" s="32"/>
      <c r="E87" s="57">
        <f>SUM(E71:E85)</f>
        <v>37500</v>
      </c>
      <c r="F87" s="57">
        <f t="shared" ref="F87:AB87" si="274">SUM(F71:F85)</f>
        <v>37500</v>
      </c>
      <c r="G87" s="57">
        <f t="shared" si="274"/>
        <v>37500</v>
      </c>
      <c r="H87" s="57">
        <f t="shared" si="274"/>
        <v>37500</v>
      </c>
      <c r="I87" s="57">
        <f t="shared" si="274"/>
        <v>37500</v>
      </c>
      <c r="J87" s="57">
        <f t="shared" si="274"/>
        <v>37500</v>
      </c>
      <c r="K87" s="57">
        <f t="shared" si="274"/>
        <v>37500</v>
      </c>
      <c r="L87" s="57">
        <f t="shared" si="274"/>
        <v>37500</v>
      </c>
      <c r="M87" s="57">
        <f t="shared" si="274"/>
        <v>37500</v>
      </c>
      <c r="N87" s="57">
        <f t="shared" si="274"/>
        <v>37500</v>
      </c>
      <c r="O87" s="57">
        <f t="shared" si="274"/>
        <v>37500</v>
      </c>
      <c r="P87" s="57">
        <f t="shared" si="274"/>
        <v>37500</v>
      </c>
      <c r="Q87" s="57">
        <f t="shared" si="274"/>
        <v>37500</v>
      </c>
      <c r="R87" s="57">
        <f t="shared" si="274"/>
        <v>37500</v>
      </c>
      <c r="S87" s="57">
        <f t="shared" si="274"/>
        <v>37500</v>
      </c>
      <c r="T87" s="57">
        <f t="shared" si="274"/>
        <v>37500</v>
      </c>
      <c r="U87" s="57">
        <f t="shared" si="274"/>
        <v>37500</v>
      </c>
      <c r="V87" s="57">
        <f t="shared" si="274"/>
        <v>37500</v>
      </c>
      <c r="W87" s="57">
        <f t="shared" si="274"/>
        <v>37500</v>
      </c>
      <c r="X87" s="57">
        <f t="shared" si="274"/>
        <v>37500</v>
      </c>
      <c r="Y87" s="57">
        <f t="shared" si="274"/>
        <v>37500</v>
      </c>
      <c r="Z87" s="57">
        <f t="shared" si="274"/>
        <v>37500</v>
      </c>
      <c r="AA87" s="57">
        <f t="shared" si="274"/>
        <v>37500</v>
      </c>
      <c r="AB87" s="57">
        <f t="shared" si="274"/>
        <v>37500</v>
      </c>
      <c r="AC87" s="53"/>
      <c r="AD87" s="57">
        <f ca="1">SUM(OFFSET($E87,,(COLUMNS($E87:E87)-1)*12,,12))</f>
        <v>450000</v>
      </c>
      <c r="AE87" s="57">
        <f ca="1">SUM(OFFSET($E87,,(COLUMNS($E87:F87)-1)*12,,12))</f>
        <v>450000</v>
      </c>
      <c r="AG87" s="45"/>
      <c r="AH87" s="45"/>
      <c r="AI87" s="45"/>
      <c r="AK87" s="45"/>
      <c r="AL87" s="70"/>
      <c r="AN87" s="116"/>
      <c r="AO87" s="116"/>
      <c r="AT87" s="57">
        <f>'Income Statement'!AA58</f>
        <v>37500</v>
      </c>
      <c r="AU87" s="57">
        <f>SUM(AU71:AU85)</f>
        <v>37567.569759295562</v>
      </c>
      <c r="AV87" s="57">
        <f t="shared" ref="AV87:CD87" si="275">SUM(AV71:AV85)</f>
        <v>37635.26126985436</v>
      </c>
      <c r="AW87" s="57">
        <f t="shared" si="275"/>
        <v>37703.074751055152</v>
      </c>
      <c r="AX87" s="57">
        <f t="shared" si="275"/>
        <v>37771.010422671985</v>
      </c>
      <c r="AY87" s="57">
        <f t="shared" si="275"/>
        <v>37839.068504874944</v>
      </c>
      <c r="AZ87" s="57">
        <f t="shared" si="275"/>
        <v>37907.249218230732</v>
      </c>
      <c r="BA87" s="57">
        <f t="shared" si="275"/>
        <v>37975.552783703635</v>
      </c>
      <c r="BB87" s="57">
        <f t="shared" si="275"/>
        <v>38043.97942265591</v>
      </c>
      <c r="BC87" s="57">
        <f t="shared" si="275"/>
        <v>38112.529356848827</v>
      </c>
      <c r="BD87" s="57">
        <f t="shared" si="275"/>
        <v>38181.202808443159</v>
      </c>
      <c r="BE87" s="57">
        <f t="shared" si="275"/>
        <v>38250.000000000007</v>
      </c>
      <c r="BF87" s="57">
        <f t="shared" si="275"/>
        <v>38318.92115448149</v>
      </c>
      <c r="BG87" s="57">
        <f t="shared" si="275"/>
        <v>38387.966495251465</v>
      </c>
      <c r="BH87" s="57">
        <f t="shared" si="275"/>
        <v>38457.136246076268</v>
      </c>
      <c r="BI87" s="57">
        <f t="shared" si="275"/>
        <v>38526.430631125448</v>
      </c>
      <c r="BJ87" s="57">
        <f t="shared" si="275"/>
        <v>38595.849874972446</v>
      </c>
      <c r="BK87" s="57">
        <f t="shared" si="275"/>
        <v>38665.394202595373</v>
      </c>
      <c r="BL87" s="57">
        <f t="shared" si="275"/>
        <v>38735.063839377712</v>
      </c>
      <c r="BM87" s="57">
        <f t="shared" si="275"/>
        <v>38804.859011109038</v>
      </c>
      <c r="BN87" s="57">
        <f t="shared" si="275"/>
        <v>38874.779943985814</v>
      </c>
      <c r="BO87" s="57">
        <f t="shared" si="275"/>
        <v>38944.826864612034</v>
      </c>
      <c r="BP87" s="57">
        <f t="shared" si="275"/>
        <v>39015.000000000007</v>
      </c>
      <c r="BQ87" s="57">
        <f t="shared" si="275"/>
        <v>39085.29957757111</v>
      </c>
      <c r="BR87" s="57">
        <f t="shared" si="275"/>
        <v>39155.725825156485</v>
      </c>
      <c r="BS87" s="57">
        <f t="shared" si="275"/>
        <v>39226.278970997788</v>
      </c>
      <c r="BT87" s="57">
        <f t="shared" si="275"/>
        <v>39296.959243747959</v>
      </c>
      <c r="BU87" s="57">
        <f t="shared" si="275"/>
        <v>39367.76687247189</v>
      </c>
      <c r="BV87" s="57">
        <f t="shared" si="275"/>
        <v>39438.702086647289</v>
      </c>
      <c r="BW87" s="57">
        <f t="shared" si="275"/>
        <v>39509.765116165261</v>
      </c>
      <c r="BX87" s="57">
        <f t="shared" si="275"/>
        <v>39580.956191331235</v>
      </c>
      <c r="BY87" s="57">
        <f t="shared" si="275"/>
        <v>39652.275542865544</v>
      </c>
      <c r="BZ87" s="57">
        <f t="shared" si="275"/>
        <v>39723.723401904303</v>
      </c>
      <c r="CA87" s="57">
        <f t="shared" si="275"/>
        <v>39795.300000000047</v>
      </c>
      <c r="CB87" s="57">
        <f t="shared" si="275"/>
        <v>39867.005569122579</v>
      </c>
      <c r="CC87" s="57">
        <f t="shared" si="275"/>
        <v>39938.840341659641</v>
      </c>
      <c r="CD87" s="57">
        <f t="shared" si="275"/>
        <v>40010.804550417779</v>
      </c>
    </row>
    <row r="88" spans="2:82" s="41" customFormat="1" ht="12" customHeight="1" x14ac:dyDescent="0.2">
      <c r="B88" s="67" t="s">
        <v>42</v>
      </c>
      <c r="C88" s="120"/>
      <c r="D88" s="32"/>
      <c r="E88" s="135">
        <f>E87/E$26</f>
        <v>9.9161505317476556E-2</v>
      </c>
      <c r="F88" s="135">
        <f t="shared" ref="F88" si="276">F87/F$26</f>
        <v>9.6622484279347887E-2</v>
      </c>
      <c r="G88" s="135">
        <f t="shared" ref="G88" si="277">G87/G$26</f>
        <v>9.8493498477445138E-2</v>
      </c>
      <c r="H88" s="135">
        <f t="shared" ref="H88" si="278">H87/H$26</f>
        <v>9.8149973569950311E-2</v>
      </c>
      <c r="I88" s="135">
        <f t="shared" ref="I88" si="279">I87/I$26</f>
        <v>9.7807646806128828E-2</v>
      </c>
      <c r="J88" s="135">
        <f t="shared" ref="J88" si="280">J87/J$26</f>
        <v>9.7466514007103988E-2</v>
      </c>
      <c r="K88" s="135">
        <f t="shared" ref="K88" si="281">K87/K$26</f>
        <v>9.7126571008573956E-2</v>
      </c>
      <c r="L88" s="135">
        <f t="shared" ref="L88" si="282">L87/L$26</f>
        <v>9.6787813660761307E-2</v>
      </c>
      <c r="M88" s="135">
        <f t="shared" ref="M88" si="283">M87/M$26</f>
        <v>9.6450237828362012E-2</v>
      </c>
      <c r="N88" s="135">
        <f t="shared" ref="N88" si="284">N87/N$26</f>
        <v>9.6113839390495281E-2</v>
      </c>
      <c r="O88" s="135">
        <f t="shared" ref="O88" si="285">O87/O$26</f>
        <v>9.5778614240652982E-2</v>
      </c>
      <c r="P88" s="135">
        <f t="shared" ref="P88" si="286">P87/P$26</f>
        <v>9.5444558286649717E-2</v>
      </c>
      <c r="Q88" s="135">
        <f t="shared" ref="Q88" si="287">Q87/Q$26</f>
        <v>9.0002534771798023E-2</v>
      </c>
      <c r="R88" s="135">
        <f t="shared" ref="R88" si="288">R87/R$26</f>
        <v>8.9688624585747903E-2</v>
      </c>
      <c r="S88" s="135">
        <f t="shared" ref="S88" si="289">S87/S$26</f>
        <v>8.9375809253361138E-2</v>
      </c>
      <c r="T88" s="135">
        <f t="shared" ref="T88" si="290">T87/T$26</f>
        <v>8.906408495601506E-2</v>
      </c>
      <c r="U88" s="135">
        <f t="shared" ref="U88" si="291">U87/U$26</f>
        <v>8.875344788840564E-2</v>
      </c>
      <c r="V88" s="135">
        <f t="shared" ref="V88" si="292">V87/V$26</f>
        <v>8.8443894258500882E-2</v>
      </c>
      <c r="W88" s="135">
        <f t="shared" ref="W88" si="293">W87/W$26</f>
        <v>8.8135420287494659E-2</v>
      </c>
      <c r="X88" s="135">
        <f t="shared" ref="X88" si="294">X87/X$26</f>
        <v>8.811696133097284E-2</v>
      </c>
      <c r="Y88" s="135">
        <f t="shared" ref="Y88" si="295">Y87/Y$26</f>
        <v>8.7005901726302737E-2</v>
      </c>
      <c r="Z88" s="135">
        <f t="shared" ref="Z88" si="296">Z87/Z$26</f>
        <v>8.6829682454530585E-2</v>
      </c>
      <c r="AA88" s="135">
        <f t="shared" ref="AA88" si="297">AA87/AA$26</f>
        <v>8.665356253072666E-2</v>
      </c>
      <c r="AB88" s="135">
        <f t="shared" ref="AB88" si="298">AB87/AB$26</f>
        <v>8.6477542944956798E-2</v>
      </c>
      <c r="AC88" s="56"/>
      <c r="AD88" s="56"/>
      <c r="AE88" s="56"/>
      <c r="AF88" s="32"/>
      <c r="AG88" s="55"/>
      <c r="AH88" s="55"/>
      <c r="AI88" s="55"/>
      <c r="AJ88" s="32"/>
      <c r="AK88" s="55"/>
      <c r="AL88" s="32"/>
      <c r="AM88" s="32"/>
      <c r="AN88" s="32"/>
      <c r="AO88" s="32"/>
      <c r="AP88" s="32"/>
      <c r="AQ88" s="32"/>
      <c r="AR88" s="32"/>
      <c r="AS88" s="32"/>
      <c r="AT88" s="56"/>
      <c r="AU88" s="135">
        <f t="shared" ref="AU88" si="299">AU87/AU$26</f>
        <v>8.6439108405488629E-2</v>
      </c>
      <c r="AV88" s="135">
        <f t="shared" ref="AV88" si="300">AV87/AV$26</f>
        <v>8.6400690948071762E-2</v>
      </c>
      <c r="AW88" s="135">
        <f t="shared" ref="AW88" si="301">AW87/AW$26</f>
        <v>8.636229056511413E-2</v>
      </c>
      <c r="AX88" s="135">
        <f t="shared" ref="AX88" si="302">AX87/AX$26</f>
        <v>8.6323907249027082E-2</v>
      </c>
      <c r="AY88" s="135">
        <f t="shared" ref="AY88" si="303">AY87/AY$26</f>
        <v>8.6285540992225393E-2</v>
      </c>
      <c r="AZ88" s="135">
        <f t="shared" ref="AZ88" si="304">AZ87/AZ$26</f>
        <v>8.6247191787127017E-2</v>
      </c>
      <c r="BA88" s="135">
        <f t="shared" ref="BA88" si="305">BA87/BA$26</f>
        <v>8.6208859626153531E-2</v>
      </c>
      <c r="BB88" s="135">
        <f t="shared" ref="BB88" si="306">BB87/BB$26</f>
        <v>8.6170544501729632E-2</v>
      </c>
      <c r="BC88" s="135">
        <f t="shared" ref="BC88" si="307">BC87/BC$26</f>
        <v>8.61322464062836E-2</v>
      </c>
      <c r="BD88" s="135">
        <f t="shared" ref="BD88" si="308">BD87/BD$26</f>
        <v>8.6093965332246933E-2</v>
      </c>
      <c r="BE88" s="135">
        <f t="shared" ref="BE88" si="309">BE87/BE$26</f>
        <v>8.6055701272054599E-2</v>
      </c>
      <c r="BF88" s="135">
        <f t="shared" ref="BF88" si="310">BF87/BF$26</f>
        <v>8.6017454218144815E-2</v>
      </c>
      <c r="BG88" s="135">
        <f t="shared" ref="BG88" si="311">BG87/BG$26</f>
        <v>8.597922416295925E-2</v>
      </c>
      <c r="BH88" s="135">
        <f t="shared" ref="BH88" si="312">BH87/BH$26</f>
        <v>8.5941011098942865E-2</v>
      </c>
      <c r="BI88" s="135">
        <f t="shared" ref="BI88" si="313">BI87/BI$26</f>
        <v>8.5902815018544063E-2</v>
      </c>
      <c r="BJ88" s="135">
        <f t="shared" ref="BJ88" si="314">BJ87/BJ$26</f>
        <v>8.5864635914214546E-2</v>
      </c>
      <c r="BK88" s="135">
        <f t="shared" ref="BK88" si="315">BK87/BK$26</f>
        <v>8.5826473778409365E-2</v>
      </c>
      <c r="BL88" s="135">
        <f t="shared" ref="BL88" si="316">BL87/BL$26</f>
        <v>8.5788328603586955E-2</v>
      </c>
      <c r="BM88" s="135">
        <f t="shared" ref="BM88" si="317">BM87/BM$26</f>
        <v>8.5750200382209027E-2</v>
      </c>
      <c r="BN88" s="135">
        <f t="shared" ref="BN88" si="318">BN87/BN$26</f>
        <v>8.5712089106740788E-2</v>
      </c>
      <c r="BO88" s="135">
        <f t="shared" ref="BO88" si="319">BO87/BO$26</f>
        <v>8.5673994769650652E-2</v>
      </c>
      <c r="BP88" s="135">
        <f t="shared" ref="BP88" si="320">BP87/BP$26</f>
        <v>8.5635917363410419E-2</v>
      </c>
      <c r="BQ88" s="135">
        <f t="shared" ref="BQ88" si="321">BQ87/BQ$26</f>
        <v>8.5597856880495329E-2</v>
      </c>
      <c r="BR88" s="135">
        <f t="shared" ref="BR88" si="322">BR87/BR$26</f>
        <v>8.5559813313383817E-2</v>
      </c>
      <c r="BS88" s="135">
        <f t="shared" ref="BS88" si="323">BS87/BS$26</f>
        <v>8.5521786654557785E-2</v>
      </c>
      <c r="BT88" s="135">
        <f t="shared" ref="BT88" si="324">BT87/BT$26</f>
        <v>8.5483776896502411E-2</v>
      </c>
      <c r="BU88" s="135">
        <f t="shared" ref="BU88" si="325">BU87/BU$26</f>
        <v>8.5445784031706176E-2</v>
      </c>
      <c r="BV88" s="135">
        <f t="shared" ref="BV88" si="326">BV87/BV$26</f>
        <v>8.5407808052661058E-2</v>
      </c>
      <c r="BW88" s="135">
        <f t="shared" ref="BW88" si="327">BW87/BW$26</f>
        <v>8.5369848951862129E-2</v>
      </c>
      <c r="BX88" s="135">
        <f t="shared" ref="BX88" si="328">BX87/BX$26</f>
        <v>8.5331906721808043E-2</v>
      </c>
      <c r="BY88" s="135">
        <f t="shared" ref="BY88" si="329">BY87/BY$26</f>
        <v>8.5293981355000617E-2</v>
      </c>
      <c r="BZ88" s="135">
        <f t="shared" ref="BZ88" si="330">BZ87/BZ$26</f>
        <v>8.5256072843945097E-2</v>
      </c>
      <c r="CA88" s="135">
        <f t="shared" ref="CA88" si="331">CA87/CA$26</f>
        <v>8.5218181181149974E-2</v>
      </c>
      <c r="CB88" s="135">
        <f t="shared" ref="CB88" si="332">CB87/CB$26</f>
        <v>8.5180306359127156E-2</v>
      </c>
      <c r="CC88" s="135">
        <f t="shared" ref="CC88" si="333">CC87/CC$26</f>
        <v>8.5142448370391768E-2</v>
      </c>
      <c r="CD88" s="135">
        <f t="shared" ref="CD88" si="334">CD87/CD$26</f>
        <v>8.5104607207462463E-2</v>
      </c>
    </row>
    <row r="89" spans="2:82" ht="5.0999999999999996" customHeight="1" x14ac:dyDescent="0.2">
      <c r="B89" s="41"/>
      <c r="C89" s="121"/>
      <c r="D89" s="41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53"/>
      <c r="AD89" s="45"/>
      <c r="AE89" s="45"/>
      <c r="AG89" s="45"/>
      <c r="AH89" s="45"/>
      <c r="AI89" s="45"/>
      <c r="AK89" s="45"/>
      <c r="AL89" s="70"/>
      <c r="AN89" s="61"/>
      <c r="AO89" s="61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</row>
    <row r="90" spans="2:82" s="59" customFormat="1" ht="12" customHeight="1" outlineLevel="1" x14ac:dyDescent="0.2">
      <c r="B90" s="91">
        <f>B71</f>
        <v>1</v>
      </c>
      <c r="C90" s="128" t="s">
        <v>21</v>
      </c>
      <c r="D90" s="92"/>
      <c r="E90" s="93">
        <f t="shared" ref="E90:AB90" si="335">E71/E$26</f>
        <v>6.6107670211651036E-3</v>
      </c>
      <c r="F90" s="93">
        <f t="shared" si="335"/>
        <v>6.4414989519565253E-3</v>
      </c>
      <c r="G90" s="93">
        <f t="shared" si="335"/>
        <v>6.5662332318296756E-3</v>
      </c>
      <c r="H90" s="93">
        <f t="shared" si="335"/>
        <v>6.5433315713300209E-3</v>
      </c>
      <c r="I90" s="93">
        <f t="shared" si="335"/>
        <v>6.5205097870752547E-3</v>
      </c>
      <c r="J90" s="93">
        <f t="shared" si="335"/>
        <v>6.4977676004735994E-3</v>
      </c>
      <c r="K90" s="93">
        <f t="shared" si="335"/>
        <v>6.4751047339049305E-3</v>
      </c>
      <c r="L90" s="93">
        <f t="shared" si="335"/>
        <v>6.4525209107174205E-3</v>
      </c>
      <c r="M90" s="93">
        <f t="shared" si="335"/>
        <v>6.4300158552241344E-3</v>
      </c>
      <c r="N90" s="93">
        <f t="shared" si="335"/>
        <v>6.4075892926996857E-3</v>
      </c>
      <c r="O90" s="93">
        <f t="shared" si="335"/>
        <v>6.3852409493768657E-3</v>
      </c>
      <c r="P90" s="93">
        <f t="shared" si="335"/>
        <v>6.3629705524433141E-3</v>
      </c>
      <c r="Q90" s="93">
        <f t="shared" si="335"/>
        <v>6.0001689847865346E-3</v>
      </c>
      <c r="R90" s="93">
        <f t="shared" si="335"/>
        <v>5.9792416390498605E-3</v>
      </c>
      <c r="S90" s="93">
        <f t="shared" si="335"/>
        <v>5.9583872835574092E-3</v>
      </c>
      <c r="T90" s="93">
        <f t="shared" si="335"/>
        <v>5.9376056637343378E-3</v>
      </c>
      <c r="U90" s="93">
        <f t="shared" si="335"/>
        <v>5.9168965258937093E-3</v>
      </c>
      <c r="V90" s="93">
        <f t="shared" si="335"/>
        <v>5.8962596172333929E-3</v>
      </c>
      <c r="W90" s="93">
        <f t="shared" si="335"/>
        <v>5.8756946858329771E-3</v>
      </c>
      <c r="X90" s="93">
        <f t="shared" si="335"/>
        <v>5.8744640887315224E-3</v>
      </c>
      <c r="Y90" s="93">
        <f t="shared" si="335"/>
        <v>5.800393448420183E-3</v>
      </c>
      <c r="Z90" s="93">
        <f t="shared" si="335"/>
        <v>5.788645496968706E-3</v>
      </c>
      <c r="AA90" s="93">
        <f t="shared" si="335"/>
        <v>5.7769041687151107E-3</v>
      </c>
      <c r="AB90" s="93">
        <f t="shared" si="335"/>
        <v>5.7651695296637873E-3</v>
      </c>
      <c r="AC90" s="94"/>
      <c r="AD90" s="93">
        <f ca="1">AVERAGE(OFFSET($E90,,(COLUMNS($E90:E90)-1)*12,,12))</f>
        <v>6.4744625381830435E-3</v>
      </c>
      <c r="AE90" s="93">
        <f ca="1">AVERAGE(OFFSET($E90,,(COLUMNS($E90:F90)-1)*12,,12))</f>
        <v>5.88081926104896E-3</v>
      </c>
      <c r="AG90" s="93">
        <f t="shared" si="61"/>
        <v>5.7651695296637873E-3</v>
      </c>
      <c r="AH90" s="93">
        <f t="shared" ca="1" si="62"/>
        <v>5.88081926104896E-3</v>
      </c>
      <c r="AI90" s="93">
        <f t="shared" ca="1" si="63"/>
        <v>6.1776408996160014E-3</v>
      </c>
      <c r="AK90" s="93">
        <f t="shared" ref="AK90:AK104" ca="1" si="336">CHOOSE(AN90,AG90,AH90,AI90)</f>
        <v>6.1776408996160014E-3</v>
      </c>
      <c r="AL90" s="95">
        <f>1.02^(1/11)-1</f>
        <v>1.8018602478817591E-3</v>
      </c>
      <c r="AN90" s="96">
        <v>3</v>
      </c>
      <c r="AO90" s="96" t="s">
        <v>11</v>
      </c>
      <c r="AQ90" s="97">
        <v>1</v>
      </c>
      <c r="AR90" s="98">
        <f t="shared" ref="AR90:AR104" si="337">1-AQ90</f>
        <v>0</v>
      </c>
    </row>
    <row r="91" spans="2:82" s="59" customFormat="1" ht="12" customHeight="1" outlineLevel="1" x14ac:dyDescent="0.2">
      <c r="B91" s="91">
        <f t="shared" ref="B91:B104" si="338">B72</f>
        <v>2</v>
      </c>
      <c r="C91" s="128" t="s">
        <v>21</v>
      </c>
      <c r="D91" s="92"/>
      <c r="E91" s="93">
        <f t="shared" ref="E91:AB91" si="339">E72/E$26</f>
        <v>6.6107670211651036E-3</v>
      </c>
      <c r="F91" s="93">
        <f t="shared" si="339"/>
        <v>6.4414989519565253E-3</v>
      </c>
      <c r="G91" s="93">
        <f t="shared" si="339"/>
        <v>6.5662332318296756E-3</v>
      </c>
      <c r="H91" s="93">
        <f t="shared" si="339"/>
        <v>6.5433315713300209E-3</v>
      </c>
      <c r="I91" s="93">
        <f t="shared" si="339"/>
        <v>6.5205097870752547E-3</v>
      </c>
      <c r="J91" s="93">
        <f t="shared" si="339"/>
        <v>6.4977676004735994E-3</v>
      </c>
      <c r="K91" s="93">
        <f t="shared" si="339"/>
        <v>6.4751047339049305E-3</v>
      </c>
      <c r="L91" s="93">
        <f t="shared" si="339"/>
        <v>6.4525209107174205E-3</v>
      </c>
      <c r="M91" s="93">
        <f t="shared" si="339"/>
        <v>6.4300158552241344E-3</v>
      </c>
      <c r="N91" s="93">
        <f t="shared" si="339"/>
        <v>6.4075892926996857E-3</v>
      </c>
      <c r="O91" s="93">
        <f t="shared" si="339"/>
        <v>6.3852409493768657E-3</v>
      </c>
      <c r="P91" s="93">
        <f t="shared" si="339"/>
        <v>6.3629705524433141E-3</v>
      </c>
      <c r="Q91" s="93">
        <f t="shared" si="339"/>
        <v>6.0001689847865346E-3</v>
      </c>
      <c r="R91" s="93">
        <f t="shared" si="339"/>
        <v>5.9792416390498605E-3</v>
      </c>
      <c r="S91" s="93">
        <f t="shared" si="339"/>
        <v>5.9583872835574092E-3</v>
      </c>
      <c r="T91" s="93">
        <f t="shared" si="339"/>
        <v>5.9376056637343378E-3</v>
      </c>
      <c r="U91" s="93">
        <f t="shared" si="339"/>
        <v>5.9168965258937093E-3</v>
      </c>
      <c r="V91" s="93">
        <f t="shared" si="339"/>
        <v>5.8962596172333929E-3</v>
      </c>
      <c r="W91" s="93">
        <f t="shared" si="339"/>
        <v>5.8756946858329771E-3</v>
      </c>
      <c r="X91" s="93">
        <f t="shared" si="339"/>
        <v>5.8744640887315224E-3</v>
      </c>
      <c r="Y91" s="93">
        <f t="shared" si="339"/>
        <v>5.800393448420183E-3</v>
      </c>
      <c r="Z91" s="93">
        <f t="shared" si="339"/>
        <v>5.788645496968706E-3</v>
      </c>
      <c r="AA91" s="93">
        <f t="shared" si="339"/>
        <v>5.7769041687151107E-3</v>
      </c>
      <c r="AB91" s="93">
        <f t="shared" si="339"/>
        <v>5.7651695296637873E-3</v>
      </c>
      <c r="AC91" s="94"/>
      <c r="AD91" s="93">
        <f ca="1">AVERAGE(OFFSET($E91,,(COLUMNS($E91:E91)-1)*12,,12))</f>
        <v>6.4744625381830435E-3</v>
      </c>
      <c r="AE91" s="93">
        <f ca="1">AVERAGE(OFFSET($E91,,(COLUMNS($E91:F91)-1)*12,,12))</f>
        <v>5.88081926104896E-3</v>
      </c>
      <c r="AG91" s="93">
        <f t="shared" si="61"/>
        <v>5.7651695296637873E-3</v>
      </c>
      <c r="AH91" s="93">
        <f t="shared" ca="1" si="62"/>
        <v>5.88081926104896E-3</v>
      </c>
      <c r="AI91" s="93">
        <f t="shared" ca="1" si="63"/>
        <v>6.1776408996160014E-3</v>
      </c>
      <c r="AK91" s="93">
        <f t="shared" ca="1" si="336"/>
        <v>6.1776408996160014E-3</v>
      </c>
      <c r="AL91" s="95">
        <f t="shared" ref="AL91:AL104" si="340">1.02^(1/11)-1</f>
        <v>1.8018602478817591E-3</v>
      </c>
      <c r="AN91" s="96">
        <v>3</v>
      </c>
      <c r="AO91" s="96" t="s">
        <v>11</v>
      </c>
      <c r="AQ91" s="97">
        <v>1</v>
      </c>
      <c r="AR91" s="98">
        <f t="shared" si="337"/>
        <v>0</v>
      </c>
    </row>
    <row r="92" spans="2:82" s="59" customFormat="1" ht="12" customHeight="1" outlineLevel="1" x14ac:dyDescent="0.2">
      <c r="B92" s="91">
        <f t="shared" si="338"/>
        <v>3</v>
      </c>
      <c r="C92" s="128" t="s">
        <v>21</v>
      </c>
      <c r="D92" s="92"/>
      <c r="E92" s="93">
        <f t="shared" ref="E92:AB92" si="341">E73/E$26</f>
        <v>6.6107670211651036E-3</v>
      </c>
      <c r="F92" s="93">
        <f t="shared" si="341"/>
        <v>6.4414989519565253E-3</v>
      </c>
      <c r="G92" s="93">
        <f t="shared" si="341"/>
        <v>6.5662332318296756E-3</v>
      </c>
      <c r="H92" s="93">
        <f t="shared" si="341"/>
        <v>6.5433315713300209E-3</v>
      </c>
      <c r="I92" s="93">
        <f t="shared" si="341"/>
        <v>6.5205097870752547E-3</v>
      </c>
      <c r="J92" s="93">
        <f t="shared" si="341"/>
        <v>6.4977676004735994E-3</v>
      </c>
      <c r="K92" s="93">
        <f t="shared" si="341"/>
        <v>6.4751047339049305E-3</v>
      </c>
      <c r="L92" s="93">
        <f t="shared" si="341"/>
        <v>6.4525209107174205E-3</v>
      </c>
      <c r="M92" s="93">
        <f t="shared" si="341"/>
        <v>6.4300158552241344E-3</v>
      </c>
      <c r="N92" s="93">
        <f t="shared" si="341"/>
        <v>6.4075892926996857E-3</v>
      </c>
      <c r="O92" s="93">
        <f t="shared" si="341"/>
        <v>6.3852409493768657E-3</v>
      </c>
      <c r="P92" s="93">
        <f t="shared" si="341"/>
        <v>6.3629705524433141E-3</v>
      </c>
      <c r="Q92" s="93">
        <f t="shared" si="341"/>
        <v>6.0001689847865346E-3</v>
      </c>
      <c r="R92" s="93">
        <f t="shared" si="341"/>
        <v>5.9792416390498605E-3</v>
      </c>
      <c r="S92" s="93">
        <f t="shared" si="341"/>
        <v>5.9583872835574092E-3</v>
      </c>
      <c r="T92" s="93">
        <f t="shared" si="341"/>
        <v>5.9376056637343378E-3</v>
      </c>
      <c r="U92" s="93">
        <f t="shared" si="341"/>
        <v>5.9168965258937093E-3</v>
      </c>
      <c r="V92" s="93">
        <f t="shared" si="341"/>
        <v>5.8962596172333929E-3</v>
      </c>
      <c r="W92" s="93">
        <f t="shared" si="341"/>
        <v>5.8756946858329771E-3</v>
      </c>
      <c r="X92" s="93">
        <f t="shared" si="341"/>
        <v>5.8744640887315224E-3</v>
      </c>
      <c r="Y92" s="93">
        <f t="shared" si="341"/>
        <v>5.800393448420183E-3</v>
      </c>
      <c r="Z92" s="93">
        <f t="shared" si="341"/>
        <v>5.788645496968706E-3</v>
      </c>
      <c r="AA92" s="93">
        <f t="shared" si="341"/>
        <v>5.7769041687151107E-3</v>
      </c>
      <c r="AB92" s="93">
        <f t="shared" si="341"/>
        <v>5.7651695296637873E-3</v>
      </c>
      <c r="AC92" s="94"/>
      <c r="AD92" s="93">
        <f ca="1">AVERAGE(OFFSET($E92,,(COLUMNS($E92:E92)-1)*12,,12))</f>
        <v>6.4744625381830435E-3</v>
      </c>
      <c r="AE92" s="93">
        <f ca="1">AVERAGE(OFFSET($E92,,(COLUMNS($E92:F92)-1)*12,,12))</f>
        <v>5.88081926104896E-3</v>
      </c>
      <c r="AG92" s="93">
        <f t="shared" si="61"/>
        <v>5.7651695296637873E-3</v>
      </c>
      <c r="AH92" s="93">
        <f t="shared" ca="1" si="62"/>
        <v>5.88081926104896E-3</v>
      </c>
      <c r="AI92" s="93">
        <f t="shared" ca="1" si="63"/>
        <v>6.1776408996160014E-3</v>
      </c>
      <c r="AK92" s="93">
        <f t="shared" ca="1" si="336"/>
        <v>6.1776408996160014E-3</v>
      </c>
      <c r="AL92" s="95">
        <f t="shared" si="340"/>
        <v>1.8018602478817591E-3</v>
      </c>
      <c r="AN92" s="96">
        <v>3</v>
      </c>
      <c r="AO92" s="96" t="s">
        <v>11</v>
      </c>
      <c r="AQ92" s="97">
        <v>1</v>
      </c>
      <c r="AR92" s="98">
        <f t="shared" si="337"/>
        <v>0</v>
      </c>
    </row>
    <row r="93" spans="2:82" s="59" customFormat="1" ht="12" customHeight="1" outlineLevel="1" x14ac:dyDescent="0.2">
      <c r="B93" s="91">
        <f t="shared" si="338"/>
        <v>4</v>
      </c>
      <c r="C93" s="128" t="s">
        <v>21</v>
      </c>
      <c r="D93" s="92"/>
      <c r="E93" s="93">
        <f t="shared" ref="E93:AB93" si="342">E74/E$26</f>
        <v>6.6107670211651036E-3</v>
      </c>
      <c r="F93" s="93">
        <f t="shared" si="342"/>
        <v>6.4414989519565253E-3</v>
      </c>
      <c r="G93" s="93">
        <f t="shared" si="342"/>
        <v>6.5662332318296756E-3</v>
      </c>
      <c r="H93" s="93">
        <f t="shared" si="342"/>
        <v>6.5433315713300209E-3</v>
      </c>
      <c r="I93" s="93">
        <f t="shared" si="342"/>
        <v>6.5205097870752547E-3</v>
      </c>
      <c r="J93" s="93">
        <f t="shared" si="342"/>
        <v>6.4977676004735994E-3</v>
      </c>
      <c r="K93" s="93">
        <f t="shared" si="342"/>
        <v>6.4751047339049305E-3</v>
      </c>
      <c r="L93" s="93">
        <f t="shared" si="342"/>
        <v>6.4525209107174205E-3</v>
      </c>
      <c r="M93" s="93">
        <f t="shared" si="342"/>
        <v>6.4300158552241344E-3</v>
      </c>
      <c r="N93" s="93">
        <f t="shared" si="342"/>
        <v>6.4075892926996857E-3</v>
      </c>
      <c r="O93" s="93">
        <f t="shared" si="342"/>
        <v>6.3852409493768657E-3</v>
      </c>
      <c r="P93" s="93">
        <f t="shared" si="342"/>
        <v>6.3629705524433141E-3</v>
      </c>
      <c r="Q93" s="93">
        <f t="shared" si="342"/>
        <v>6.0001689847865346E-3</v>
      </c>
      <c r="R93" s="93">
        <f t="shared" si="342"/>
        <v>5.9792416390498605E-3</v>
      </c>
      <c r="S93" s="93">
        <f t="shared" si="342"/>
        <v>5.9583872835574092E-3</v>
      </c>
      <c r="T93" s="93">
        <f t="shared" si="342"/>
        <v>5.9376056637343378E-3</v>
      </c>
      <c r="U93" s="93">
        <f t="shared" si="342"/>
        <v>5.9168965258937093E-3</v>
      </c>
      <c r="V93" s="93">
        <f t="shared" si="342"/>
        <v>5.8962596172333929E-3</v>
      </c>
      <c r="W93" s="93">
        <f t="shared" si="342"/>
        <v>5.8756946858329771E-3</v>
      </c>
      <c r="X93" s="93">
        <f t="shared" si="342"/>
        <v>5.8744640887315224E-3</v>
      </c>
      <c r="Y93" s="93">
        <f t="shared" si="342"/>
        <v>5.800393448420183E-3</v>
      </c>
      <c r="Z93" s="93">
        <f t="shared" si="342"/>
        <v>5.788645496968706E-3</v>
      </c>
      <c r="AA93" s="93">
        <f t="shared" si="342"/>
        <v>5.7769041687151107E-3</v>
      </c>
      <c r="AB93" s="93">
        <f t="shared" si="342"/>
        <v>5.7651695296637873E-3</v>
      </c>
      <c r="AC93" s="94"/>
      <c r="AD93" s="93">
        <f ca="1">AVERAGE(OFFSET($E93,,(COLUMNS($E93:E93)-1)*12,,12))</f>
        <v>6.4744625381830435E-3</v>
      </c>
      <c r="AE93" s="93">
        <f ca="1">AVERAGE(OFFSET($E93,,(COLUMNS($E93:F93)-1)*12,,12))</f>
        <v>5.88081926104896E-3</v>
      </c>
      <c r="AG93" s="93">
        <f t="shared" si="61"/>
        <v>5.7651695296637873E-3</v>
      </c>
      <c r="AH93" s="93">
        <f t="shared" ca="1" si="62"/>
        <v>5.88081926104896E-3</v>
      </c>
      <c r="AI93" s="93">
        <f t="shared" ca="1" si="63"/>
        <v>6.1776408996160014E-3</v>
      </c>
      <c r="AK93" s="93">
        <f t="shared" ca="1" si="336"/>
        <v>6.1776408996160014E-3</v>
      </c>
      <c r="AL93" s="95">
        <f t="shared" si="340"/>
        <v>1.8018602478817591E-3</v>
      </c>
      <c r="AN93" s="96">
        <v>3</v>
      </c>
      <c r="AO93" s="96" t="s">
        <v>11</v>
      </c>
      <c r="AQ93" s="97">
        <v>1</v>
      </c>
      <c r="AR93" s="98">
        <f t="shared" si="337"/>
        <v>0</v>
      </c>
    </row>
    <row r="94" spans="2:82" s="59" customFormat="1" ht="12" customHeight="1" outlineLevel="1" x14ac:dyDescent="0.2">
      <c r="B94" s="91">
        <f t="shared" si="338"/>
        <v>5</v>
      </c>
      <c r="C94" s="128" t="s">
        <v>21</v>
      </c>
      <c r="D94" s="92"/>
      <c r="E94" s="93">
        <f t="shared" ref="E94:AB94" si="343">E75/E$26</f>
        <v>6.6107670211651036E-3</v>
      </c>
      <c r="F94" s="93">
        <f t="shared" si="343"/>
        <v>6.4414989519565253E-3</v>
      </c>
      <c r="G94" s="93">
        <f t="shared" si="343"/>
        <v>6.5662332318296756E-3</v>
      </c>
      <c r="H94" s="93">
        <f t="shared" si="343"/>
        <v>6.5433315713300209E-3</v>
      </c>
      <c r="I94" s="93">
        <f t="shared" si="343"/>
        <v>6.5205097870752547E-3</v>
      </c>
      <c r="J94" s="93">
        <f t="shared" si="343"/>
        <v>6.4977676004735994E-3</v>
      </c>
      <c r="K94" s="93">
        <f t="shared" si="343"/>
        <v>6.4751047339049305E-3</v>
      </c>
      <c r="L94" s="93">
        <f t="shared" si="343"/>
        <v>6.4525209107174205E-3</v>
      </c>
      <c r="M94" s="93">
        <f t="shared" si="343"/>
        <v>6.4300158552241344E-3</v>
      </c>
      <c r="N94" s="93">
        <f t="shared" si="343"/>
        <v>6.4075892926996857E-3</v>
      </c>
      <c r="O94" s="93">
        <f t="shared" si="343"/>
        <v>6.3852409493768657E-3</v>
      </c>
      <c r="P94" s="93">
        <f t="shared" si="343"/>
        <v>6.3629705524433141E-3</v>
      </c>
      <c r="Q94" s="93">
        <f t="shared" si="343"/>
        <v>6.0001689847865346E-3</v>
      </c>
      <c r="R94" s="93">
        <f t="shared" si="343"/>
        <v>5.9792416390498605E-3</v>
      </c>
      <c r="S94" s="93">
        <f t="shared" si="343"/>
        <v>5.9583872835574092E-3</v>
      </c>
      <c r="T94" s="93">
        <f t="shared" si="343"/>
        <v>5.9376056637343378E-3</v>
      </c>
      <c r="U94" s="93">
        <f t="shared" si="343"/>
        <v>5.9168965258937093E-3</v>
      </c>
      <c r="V94" s="93">
        <f t="shared" si="343"/>
        <v>5.8962596172333929E-3</v>
      </c>
      <c r="W94" s="93">
        <f t="shared" si="343"/>
        <v>5.8756946858329771E-3</v>
      </c>
      <c r="X94" s="93">
        <f t="shared" si="343"/>
        <v>5.8744640887315224E-3</v>
      </c>
      <c r="Y94" s="93">
        <f t="shared" si="343"/>
        <v>5.800393448420183E-3</v>
      </c>
      <c r="Z94" s="93">
        <f t="shared" si="343"/>
        <v>5.788645496968706E-3</v>
      </c>
      <c r="AA94" s="93">
        <f t="shared" si="343"/>
        <v>5.7769041687151107E-3</v>
      </c>
      <c r="AB94" s="93">
        <f t="shared" si="343"/>
        <v>5.7651695296637873E-3</v>
      </c>
      <c r="AC94" s="94"/>
      <c r="AD94" s="93">
        <f ca="1">AVERAGE(OFFSET($E94,,(COLUMNS($E94:E94)-1)*12,,12))</f>
        <v>6.4744625381830435E-3</v>
      </c>
      <c r="AE94" s="93">
        <f ca="1">AVERAGE(OFFSET($E94,,(COLUMNS($E94:F94)-1)*12,,12))</f>
        <v>5.88081926104896E-3</v>
      </c>
      <c r="AG94" s="93">
        <f t="shared" si="61"/>
        <v>5.7651695296637873E-3</v>
      </c>
      <c r="AH94" s="93">
        <f t="shared" ca="1" si="62"/>
        <v>5.88081926104896E-3</v>
      </c>
      <c r="AI94" s="93">
        <f t="shared" ca="1" si="63"/>
        <v>6.1776408996160014E-3</v>
      </c>
      <c r="AK94" s="93">
        <f t="shared" ca="1" si="336"/>
        <v>6.1776408996160014E-3</v>
      </c>
      <c r="AL94" s="95">
        <f t="shared" si="340"/>
        <v>1.8018602478817591E-3</v>
      </c>
      <c r="AN94" s="96">
        <v>3</v>
      </c>
      <c r="AO94" s="96" t="s">
        <v>11</v>
      </c>
      <c r="AQ94" s="97">
        <v>1</v>
      </c>
      <c r="AR94" s="98">
        <f t="shared" si="337"/>
        <v>0</v>
      </c>
    </row>
    <row r="95" spans="2:82" s="59" customFormat="1" ht="12" customHeight="1" outlineLevel="1" x14ac:dyDescent="0.2">
      <c r="B95" s="91">
        <f t="shared" si="338"/>
        <v>6</v>
      </c>
      <c r="C95" s="128" t="s">
        <v>21</v>
      </c>
      <c r="D95" s="92"/>
      <c r="E95" s="93">
        <f t="shared" ref="E95:AB95" si="344">E76/E$26</f>
        <v>6.6107670211651036E-3</v>
      </c>
      <c r="F95" s="93">
        <f t="shared" si="344"/>
        <v>6.4414989519565253E-3</v>
      </c>
      <c r="G95" s="93">
        <f t="shared" si="344"/>
        <v>6.5662332318296756E-3</v>
      </c>
      <c r="H95" s="93">
        <f t="shared" si="344"/>
        <v>6.5433315713300209E-3</v>
      </c>
      <c r="I95" s="93">
        <f t="shared" si="344"/>
        <v>6.5205097870752547E-3</v>
      </c>
      <c r="J95" s="93">
        <f t="shared" si="344"/>
        <v>6.4977676004735994E-3</v>
      </c>
      <c r="K95" s="93">
        <f t="shared" si="344"/>
        <v>6.4751047339049305E-3</v>
      </c>
      <c r="L95" s="93">
        <f t="shared" si="344"/>
        <v>6.4525209107174205E-3</v>
      </c>
      <c r="M95" s="93">
        <f t="shared" si="344"/>
        <v>6.4300158552241344E-3</v>
      </c>
      <c r="N95" s="93">
        <f t="shared" si="344"/>
        <v>6.4075892926996857E-3</v>
      </c>
      <c r="O95" s="93">
        <f t="shared" si="344"/>
        <v>6.3852409493768657E-3</v>
      </c>
      <c r="P95" s="93">
        <f t="shared" si="344"/>
        <v>6.3629705524433141E-3</v>
      </c>
      <c r="Q95" s="93">
        <f t="shared" si="344"/>
        <v>6.0001689847865346E-3</v>
      </c>
      <c r="R95" s="93">
        <f t="shared" si="344"/>
        <v>5.9792416390498605E-3</v>
      </c>
      <c r="S95" s="93">
        <f t="shared" si="344"/>
        <v>5.9583872835574092E-3</v>
      </c>
      <c r="T95" s="93">
        <f t="shared" si="344"/>
        <v>5.9376056637343378E-3</v>
      </c>
      <c r="U95" s="93">
        <f t="shared" si="344"/>
        <v>5.9168965258937093E-3</v>
      </c>
      <c r="V95" s="93">
        <f t="shared" si="344"/>
        <v>5.8962596172333929E-3</v>
      </c>
      <c r="W95" s="93">
        <f t="shared" si="344"/>
        <v>5.8756946858329771E-3</v>
      </c>
      <c r="X95" s="93">
        <f t="shared" si="344"/>
        <v>5.8744640887315224E-3</v>
      </c>
      <c r="Y95" s="93">
        <f t="shared" si="344"/>
        <v>5.800393448420183E-3</v>
      </c>
      <c r="Z95" s="93">
        <f t="shared" si="344"/>
        <v>5.788645496968706E-3</v>
      </c>
      <c r="AA95" s="93">
        <f t="shared" si="344"/>
        <v>5.7769041687151107E-3</v>
      </c>
      <c r="AB95" s="93">
        <f t="shared" si="344"/>
        <v>5.7651695296637873E-3</v>
      </c>
      <c r="AC95" s="94"/>
      <c r="AD95" s="93">
        <f ca="1">AVERAGE(OFFSET($E95,,(COLUMNS($E95:E95)-1)*12,,12))</f>
        <v>6.4744625381830435E-3</v>
      </c>
      <c r="AE95" s="93">
        <f ca="1">AVERAGE(OFFSET($E95,,(COLUMNS($E95:F95)-1)*12,,12))</f>
        <v>5.88081926104896E-3</v>
      </c>
      <c r="AG95" s="93">
        <f t="shared" si="61"/>
        <v>5.7651695296637873E-3</v>
      </c>
      <c r="AH95" s="93">
        <f t="shared" ca="1" si="62"/>
        <v>5.88081926104896E-3</v>
      </c>
      <c r="AI95" s="93">
        <f t="shared" ca="1" si="63"/>
        <v>6.1776408996160014E-3</v>
      </c>
      <c r="AK95" s="93">
        <f t="shared" ca="1" si="336"/>
        <v>6.1776408996160014E-3</v>
      </c>
      <c r="AL95" s="95">
        <f t="shared" si="340"/>
        <v>1.8018602478817591E-3</v>
      </c>
      <c r="AN95" s="96">
        <v>3</v>
      </c>
      <c r="AO95" s="96" t="s">
        <v>11</v>
      </c>
      <c r="AQ95" s="97">
        <v>1</v>
      </c>
      <c r="AR95" s="98">
        <f t="shared" si="337"/>
        <v>0</v>
      </c>
    </row>
    <row r="96" spans="2:82" s="59" customFormat="1" ht="12" customHeight="1" outlineLevel="1" x14ac:dyDescent="0.2">
      <c r="B96" s="91">
        <f t="shared" si="338"/>
        <v>7</v>
      </c>
      <c r="C96" s="128" t="s">
        <v>21</v>
      </c>
      <c r="D96" s="92"/>
      <c r="E96" s="93">
        <f t="shared" ref="E96:AB96" si="345">E77/E$26</f>
        <v>6.6107670211651036E-3</v>
      </c>
      <c r="F96" s="93">
        <f t="shared" si="345"/>
        <v>6.4414989519565253E-3</v>
      </c>
      <c r="G96" s="93">
        <f t="shared" si="345"/>
        <v>6.5662332318296756E-3</v>
      </c>
      <c r="H96" s="93">
        <f t="shared" si="345"/>
        <v>6.5433315713300209E-3</v>
      </c>
      <c r="I96" s="93">
        <f t="shared" si="345"/>
        <v>6.5205097870752547E-3</v>
      </c>
      <c r="J96" s="93">
        <f t="shared" si="345"/>
        <v>6.4977676004735994E-3</v>
      </c>
      <c r="K96" s="93">
        <f t="shared" si="345"/>
        <v>6.4751047339049305E-3</v>
      </c>
      <c r="L96" s="93">
        <f t="shared" si="345"/>
        <v>6.4525209107174205E-3</v>
      </c>
      <c r="M96" s="93">
        <f t="shared" si="345"/>
        <v>6.4300158552241344E-3</v>
      </c>
      <c r="N96" s="93">
        <f t="shared" si="345"/>
        <v>6.4075892926996857E-3</v>
      </c>
      <c r="O96" s="93">
        <f t="shared" si="345"/>
        <v>6.3852409493768657E-3</v>
      </c>
      <c r="P96" s="93">
        <f t="shared" si="345"/>
        <v>6.3629705524433141E-3</v>
      </c>
      <c r="Q96" s="93">
        <f t="shared" si="345"/>
        <v>6.0001689847865346E-3</v>
      </c>
      <c r="R96" s="93">
        <f t="shared" si="345"/>
        <v>5.9792416390498605E-3</v>
      </c>
      <c r="S96" s="93">
        <f t="shared" si="345"/>
        <v>5.9583872835574092E-3</v>
      </c>
      <c r="T96" s="93">
        <f t="shared" si="345"/>
        <v>5.9376056637343378E-3</v>
      </c>
      <c r="U96" s="93">
        <f t="shared" si="345"/>
        <v>5.9168965258937093E-3</v>
      </c>
      <c r="V96" s="93">
        <f t="shared" si="345"/>
        <v>5.8962596172333929E-3</v>
      </c>
      <c r="W96" s="93">
        <f t="shared" si="345"/>
        <v>5.8756946858329771E-3</v>
      </c>
      <c r="X96" s="93">
        <f t="shared" si="345"/>
        <v>5.8744640887315224E-3</v>
      </c>
      <c r="Y96" s="93">
        <f t="shared" si="345"/>
        <v>5.800393448420183E-3</v>
      </c>
      <c r="Z96" s="93">
        <f t="shared" si="345"/>
        <v>5.788645496968706E-3</v>
      </c>
      <c r="AA96" s="93">
        <f t="shared" si="345"/>
        <v>5.7769041687151107E-3</v>
      </c>
      <c r="AB96" s="93">
        <f t="shared" si="345"/>
        <v>5.7651695296637873E-3</v>
      </c>
      <c r="AC96" s="94"/>
      <c r="AD96" s="93">
        <f ca="1">AVERAGE(OFFSET($E96,,(COLUMNS($E96:E96)-1)*12,,12))</f>
        <v>6.4744625381830435E-3</v>
      </c>
      <c r="AE96" s="93">
        <f ca="1">AVERAGE(OFFSET($E96,,(COLUMNS($E96:F96)-1)*12,,12))</f>
        <v>5.88081926104896E-3</v>
      </c>
      <c r="AG96" s="93">
        <f t="shared" si="61"/>
        <v>5.7651695296637873E-3</v>
      </c>
      <c r="AH96" s="93">
        <f t="shared" ca="1" si="62"/>
        <v>5.88081926104896E-3</v>
      </c>
      <c r="AI96" s="93">
        <f t="shared" ca="1" si="63"/>
        <v>6.1776408996160014E-3</v>
      </c>
      <c r="AK96" s="93">
        <f t="shared" ca="1" si="336"/>
        <v>6.1776408996160014E-3</v>
      </c>
      <c r="AL96" s="95">
        <f t="shared" si="340"/>
        <v>1.8018602478817591E-3</v>
      </c>
      <c r="AN96" s="96">
        <v>3</v>
      </c>
      <c r="AO96" s="96" t="s">
        <v>11</v>
      </c>
      <c r="AQ96" s="97">
        <v>1</v>
      </c>
      <c r="AR96" s="98">
        <f t="shared" si="337"/>
        <v>0</v>
      </c>
    </row>
    <row r="97" spans="2:82" s="59" customFormat="1" ht="12" customHeight="1" outlineLevel="1" x14ac:dyDescent="0.2">
      <c r="B97" s="91">
        <f t="shared" si="338"/>
        <v>8</v>
      </c>
      <c r="C97" s="128" t="s">
        <v>21</v>
      </c>
      <c r="D97" s="92"/>
      <c r="E97" s="93">
        <f t="shared" ref="E97:AB97" si="346">E78/E$26</f>
        <v>6.6107670211651036E-3</v>
      </c>
      <c r="F97" s="93">
        <f t="shared" si="346"/>
        <v>6.4414989519565253E-3</v>
      </c>
      <c r="G97" s="93">
        <f t="shared" si="346"/>
        <v>6.5662332318296756E-3</v>
      </c>
      <c r="H97" s="93">
        <f t="shared" si="346"/>
        <v>6.5433315713300209E-3</v>
      </c>
      <c r="I97" s="93">
        <f t="shared" si="346"/>
        <v>6.5205097870752547E-3</v>
      </c>
      <c r="J97" s="93">
        <f t="shared" si="346"/>
        <v>6.4977676004735994E-3</v>
      </c>
      <c r="K97" s="93">
        <f t="shared" si="346"/>
        <v>6.4751047339049305E-3</v>
      </c>
      <c r="L97" s="93">
        <f t="shared" si="346"/>
        <v>6.4525209107174205E-3</v>
      </c>
      <c r="M97" s="93">
        <f t="shared" si="346"/>
        <v>6.4300158552241344E-3</v>
      </c>
      <c r="N97" s="93">
        <f t="shared" si="346"/>
        <v>6.4075892926996857E-3</v>
      </c>
      <c r="O97" s="93">
        <f t="shared" si="346"/>
        <v>6.3852409493768657E-3</v>
      </c>
      <c r="P97" s="93">
        <f t="shared" si="346"/>
        <v>6.3629705524433141E-3</v>
      </c>
      <c r="Q97" s="93">
        <f t="shared" si="346"/>
        <v>6.0001689847865346E-3</v>
      </c>
      <c r="R97" s="93">
        <f t="shared" si="346"/>
        <v>5.9792416390498605E-3</v>
      </c>
      <c r="S97" s="93">
        <f t="shared" si="346"/>
        <v>5.9583872835574092E-3</v>
      </c>
      <c r="T97" s="93">
        <f t="shared" si="346"/>
        <v>5.9376056637343378E-3</v>
      </c>
      <c r="U97" s="93">
        <f t="shared" si="346"/>
        <v>5.9168965258937093E-3</v>
      </c>
      <c r="V97" s="93">
        <f t="shared" si="346"/>
        <v>5.8962596172333929E-3</v>
      </c>
      <c r="W97" s="93">
        <f t="shared" si="346"/>
        <v>5.8756946858329771E-3</v>
      </c>
      <c r="X97" s="93">
        <f t="shared" si="346"/>
        <v>5.8744640887315224E-3</v>
      </c>
      <c r="Y97" s="93">
        <f t="shared" si="346"/>
        <v>5.800393448420183E-3</v>
      </c>
      <c r="Z97" s="93">
        <f t="shared" si="346"/>
        <v>5.788645496968706E-3</v>
      </c>
      <c r="AA97" s="93">
        <f t="shared" si="346"/>
        <v>5.7769041687151107E-3</v>
      </c>
      <c r="AB97" s="93">
        <f t="shared" si="346"/>
        <v>5.7651695296637873E-3</v>
      </c>
      <c r="AC97" s="94"/>
      <c r="AD97" s="93">
        <f ca="1">AVERAGE(OFFSET($E97,,(COLUMNS($E97:E97)-1)*12,,12))</f>
        <v>6.4744625381830435E-3</v>
      </c>
      <c r="AE97" s="93">
        <f ca="1">AVERAGE(OFFSET($E97,,(COLUMNS($E97:F97)-1)*12,,12))</f>
        <v>5.88081926104896E-3</v>
      </c>
      <c r="AG97" s="93">
        <f t="shared" si="61"/>
        <v>5.7651695296637873E-3</v>
      </c>
      <c r="AH97" s="93">
        <f t="shared" ca="1" si="62"/>
        <v>5.88081926104896E-3</v>
      </c>
      <c r="AI97" s="93">
        <f t="shared" ca="1" si="63"/>
        <v>6.1776408996160014E-3</v>
      </c>
      <c r="AK97" s="93">
        <f t="shared" ca="1" si="336"/>
        <v>6.1776408996160014E-3</v>
      </c>
      <c r="AL97" s="95">
        <f t="shared" si="340"/>
        <v>1.8018602478817591E-3</v>
      </c>
      <c r="AN97" s="96">
        <v>3</v>
      </c>
      <c r="AO97" s="96" t="s">
        <v>11</v>
      </c>
      <c r="AQ97" s="97">
        <v>1</v>
      </c>
      <c r="AR97" s="98">
        <f t="shared" si="337"/>
        <v>0</v>
      </c>
    </row>
    <row r="98" spans="2:82" s="59" customFormat="1" ht="12" customHeight="1" outlineLevel="1" x14ac:dyDescent="0.2">
      <c r="B98" s="91">
        <f t="shared" si="338"/>
        <v>9</v>
      </c>
      <c r="C98" s="128" t="s">
        <v>21</v>
      </c>
      <c r="D98" s="92"/>
      <c r="E98" s="93">
        <f t="shared" ref="E98:AB98" si="347">E79/E$26</f>
        <v>6.6107670211651036E-3</v>
      </c>
      <c r="F98" s="93">
        <f t="shared" si="347"/>
        <v>6.4414989519565253E-3</v>
      </c>
      <c r="G98" s="93">
        <f t="shared" si="347"/>
        <v>6.5662332318296756E-3</v>
      </c>
      <c r="H98" s="93">
        <f t="shared" si="347"/>
        <v>6.5433315713300209E-3</v>
      </c>
      <c r="I98" s="93">
        <f t="shared" si="347"/>
        <v>6.5205097870752547E-3</v>
      </c>
      <c r="J98" s="93">
        <f t="shared" si="347"/>
        <v>6.4977676004735994E-3</v>
      </c>
      <c r="K98" s="93">
        <f t="shared" si="347"/>
        <v>6.4751047339049305E-3</v>
      </c>
      <c r="L98" s="93">
        <f t="shared" si="347"/>
        <v>6.4525209107174205E-3</v>
      </c>
      <c r="M98" s="93">
        <f t="shared" si="347"/>
        <v>6.4300158552241344E-3</v>
      </c>
      <c r="N98" s="93">
        <f t="shared" si="347"/>
        <v>6.4075892926996857E-3</v>
      </c>
      <c r="O98" s="93">
        <f t="shared" si="347"/>
        <v>6.3852409493768657E-3</v>
      </c>
      <c r="P98" s="93">
        <f t="shared" si="347"/>
        <v>6.3629705524433141E-3</v>
      </c>
      <c r="Q98" s="93">
        <f t="shared" si="347"/>
        <v>6.0001689847865346E-3</v>
      </c>
      <c r="R98" s="93">
        <f t="shared" si="347"/>
        <v>5.9792416390498605E-3</v>
      </c>
      <c r="S98" s="93">
        <f t="shared" si="347"/>
        <v>5.9583872835574092E-3</v>
      </c>
      <c r="T98" s="93">
        <f t="shared" si="347"/>
        <v>5.9376056637343378E-3</v>
      </c>
      <c r="U98" s="93">
        <f t="shared" si="347"/>
        <v>5.9168965258937093E-3</v>
      </c>
      <c r="V98" s="93">
        <f t="shared" si="347"/>
        <v>5.8962596172333929E-3</v>
      </c>
      <c r="W98" s="93">
        <f t="shared" si="347"/>
        <v>5.8756946858329771E-3</v>
      </c>
      <c r="X98" s="93">
        <f t="shared" si="347"/>
        <v>5.8744640887315224E-3</v>
      </c>
      <c r="Y98" s="93">
        <f t="shared" si="347"/>
        <v>5.800393448420183E-3</v>
      </c>
      <c r="Z98" s="93">
        <f t="shared" si="347"/>
        <v>5.788645496968706E-3</v>
      </c>
      <c r="AA98" s="93">
        <f t="shared" si="347"/>
        <v>5.7769041687151107E-3</v>
      </c>
      <c r="AB98" s="93">
        <f t="shared" si="347"/>
        <v>5.7651695296637873E-3</v>
      </c>
      <c r="AC98" s="94"/>
      <c r="AD98" s="93">
        <f ca="1">AVERAGE(OFFSET($E98,,(COLUMNS($E98:E98)-1)*12,,12))</f>
        <v>6.4744625381830435E-3</v>
      </c>
      <c r="AE98" s="93">
        <f ca="1">AVERAGE(OFFSET($E98,,(COLUMNS($E98:F98)-1)*12,,12))</f>
        <v>5.88081926104896E-3</v>
      </c>
      <c r="AG98" s="93">
        <f t="shared" si="61"/>
        <v>5.7651695296637873E-3</v>
      </c>
      <c r="AH98" s="93">
        <f t="shared" ca="1" si="62"/>
        <v>5.88081926104896E-3</v>
      </c>
      <c r="AI98" s="93">
        <f t="shared" ca="1" si="63"/>
        <v>6.1776408996160014E-3</v>
      </c>
      <c r="AK98" s="93">
        <f t="shared" ca="1" si="336"/>
        <v>6.1776408996160014E-3</v>
      </c>
      <c r="AL98" s="95">
        <f t="shared" si="340"/>
        <v>1.8018602478817591E-3</v>
      </c>
      <c r="AN98" s="96">
        <v>3</v>
      </c>
      <c r="AO98" s="96" t="s">
        <v>11</v>
      </c>
      <c r="AQ98" s="97">
        <v>1</v>
      </c>
      <c r="AR98" s="98">
        <f t="shared" si="337"/>
        <v>0</v>
      </c>
    </row>
    <row r="99" spans="2:82" s="59" customFormat="1" ht="12" customHeight="1" outlineLevel="1" x14ac:dyDescent="0.2">
      <c r="B99" s="91">
        <f t="shared" si="338"/>
        <v>10</v>
      </c>
      <c r="C99" s="128" t="s">
        <v>21</v>
      </c>
      <c r="D99" s="92"/>
      <c r="E99" s="93">
        <f t="shared" ref="E99:AB99" si="348">E80/E$26</f>
        <v>6.6107670211651036E-3</v>
      </c>
      <c r="F99" s="93">
        <f t="shared" si="348"/>
        <v>6.4414989519565253E-3</v>
      </c>
      <c r="G99" s="93">
        <f t="shared" si="348"/>
        <v>6.5662332318296756E-3</v>
      </c>
      <c r="H99" s="93">
        <f t="shared" si="348"/>
        <v>6.5433315713300209E-3</v>
      </c>
      <c r="I99" s="93">
        <f t="shared" si="348"/>
        <v>6.5205097870752547E-3</v>
      </c>
      <c r="J99" s="93">
        <f t="shared" si="348"/>
        <v>6.4977676004735994E-3</v>
      </c>
      <c r="K99" s="93">
        <f t="shared" si="348"/>
        <v>6.4751047339049305E-3</v>
      </c>
      <c r="L99" s="93">
        <f t="shared" si="348"/>
        <v>6.4525209107174205E-3</v>
      </c>
      <c r="M99" s="93">
        <f t="shared" si="348"/>
        <v>6.4300158552241344E-3</v>
      </c>
      <c r="N99" s="93">
        <f t="shared" si="348"/>
        <v>6.4075892926996857E-3</v>
      </c>
      <c r="O99" s="93">
        <f t="shared" si="348"/>
        <v>6.3852409493768657E-3</v>
      </c>
      <c r="P99" s="93">
        <f t="shared" si="348"/>
        <v>6.3629705524433141E-3</v>
      </c>
      <c r="Q99" s="93">
        <f t="shared" si="348"/>
        <v>6.0001689847865346E-3</v>
      </c>
      <c r="R99" s="93">
        <f t="shared" si="348"/>
        <v>5.9792416390498605E-3</v>
      </c>
      <c r="S99" s="93">
        <f t="shared" si="348"/>
        <v>5.9583872835574092E-3</v>
      </c>
      <c r="T99" s="93">
        <f t="shared" si="348"/>
        <v>5.9376056637343378E-3</v>
      </c>
      <c r="U99" s="93">
        <f t="shared" si="348"/>
        <v>5.9168965258937093E-3</v>
      </c>
      <c r="V99" s="93">
        <f t="shared" si="348"/>
        <v>5.8962596172333929E-3</v>
      </c>
      <c r="W99" s="93">
        <f t="shared" si="348"/>
        <v>5.8756946858329771E-3</v>
      </c>
      <c r="X99" s="93">
        <f t="shared" si="348"/>
        <v>5.8744640887315224E-3</v>
      </c>
      <c r="Y99" s="93">
        <f t="shared" si="348"/>
        <v>5.800393448420183E-3</v>
      </c>
      <c r="Z99" s="93">
        <f t="shared" si="348"/>
        <v>5.788645496968706E-3</v>
      </c>
      <c r="AA99" s="93">
        <f t="shared" si="348"/>
        <v>5.7769041687151107E-3</v>
      </c>
      <c r="AB99" s="93">
        <f t="shared" si="348"/>
        <v>5.7651695296637873E-3</v>
      </c>
      <c r="AC99" s="94"/>
      <c r="AD99" s="93">
        <f ca="1">AVERAGE(OFFSET($E99,,(COLUMNS($E99:E99)-1)*12,,12))</f>
        <v>6.4744625381830435E-3</v>
      </c>
      <c r="AE99" s="93">
        <f ca="1">AVERAGE(OFFSET($E99,,(COLUMNS($E99:F99)-1)*12,,12))</f>
        <v>5.88081926104896E-3</v>
      </c>
      <c r="AG99" s="93">
        <f t="shared" si="61"/>
        <v>5.7651695296637873E-3</v>
      </c>
      <c r="AH99" s="93">
        <f t="shared" ca="1" si="62"/>
        <v>5.88081926104896E-3</v>
      </c>
      <c r="AI99" s="93">
        <f t="shared" ca="1" si="63"/>
        <v>6.1776408996160014E-3</v>
      </c>
      <c r="AK99" s="93">
        <f t="shared" ca="1" si="336"/>
        <v>6.1776408996160014E-3</v>
      </c>
      <c r="AL99" s="95">
        <f t="shared" si="340"/>
        <v>1.8018602478817591E-3</v>
      </c>
      <c r="AN99" s="96">
        <v>3</v>
      </c>
      <c r="AO99" s="96" t="s">
        <v>11</v>
      </c>
      <c r="AQ99" s="97">
        <v>1</v>
      </c>
      <c r="AR99" s="98">
        <f t="shared" si="337"/>
        <v>0</v>
      </c>
    </row>
    <row r="100" spans="2:82" s="59" customFormat="1" ht="12" customHeight="1" outlineLevel="1" x14ac:dyDescent="0.2">
      <c r="B100" s="91">
        <f t="shared" si="338"/>
        <v>11</v>
      </c>
      <c r="C100" s="128" t="s">
        <v>21</v>
      </c>
      <c r="D100" s="92"/>
      <c r="E100" s="93">
        <f t="shared" ref="E100:AB100" si="349">E81/E$26</f>
        <v>6.6107670211651036E-3</v>
      </c>
      <c r="F100" s="93">
        <f t="shared" si="349"/>
        <v>6.4414989519565253E-3</v>
      </c>
      <c r="G100" s="93">
        <f t="shared" si="349"/>
        <v>6.5662332318296756E-3</v>
      </c>
      <c r="H100" s="93">
        <f t="shared" si="349"/>
        <v>6.5433315713300209E-3</v>
      </c>
      <c r="I100" s="93">
        <f t="shared" si="349"/>
        <v>6.5205097870752547E-3</v>
      </c>
      <c r="J100" s="93">
        <f t="shared" si="349"/>
        <v>6.4977676004735994E-3</v>
      </c>
      <c r="K100" s="93">
        <f t="shared" si="349"/>
        <v>6.4751047339049305E-3</v>
      </c>
      <c r="L100" s="93">
        <f t="shared" si="349"/>
        <v>6.4525209107174205E-3</v>
      </c>
      <c r="M100" s="93">
        <f t="shared" si="349"/>
        <v>6.4300158552241344E-3</v>
      </c>
      <c r="N100" s="93">
        <f t="shared" si="349"/>
        <v>6.4075892926996857E-3</v>
      </c>
      <c r="O100" s="93">
        <f t="shared" si="349"/>
        <v>6.3852409493768657E-3</v>
      </c>
      <c r="P100" s="93">
        <f t="shared" si="349"/>
        <v>6.3629705524433141E-3</v>
      </c>
      <c r="Q100" s="93">
        <f t="shared" si="349"/>
        <v>6.0001689847865346E-3</v>
      </c>
      <c r="R100" s="93">
        <f t="shared" si="349"/>
        <v>5.9792416390498605E-3</v>
      </c>
      <c r="S100" s="93">
        <f t="shared" si="349"/>
        <v>5.9583872835574092E-3</v>
      </c>
      <c r="T100" s="93">
        <f t="shared" si="349"/>
        <v>5.9376056637343378E-3</v>
      </c>
      <c r="U100" s="93">
        <f t="shared" si="349"/>
        <v>5.9168965258937093E-3</v>
      </c>
      <c r="V100" s="93">
        <f t="shared" si="349"/>
        <v>5.8962596172333929E-3</v>
      </c>
      <c r="W100" s="93">
        <f t="shared" si="349"/>
        <v>5.8756946858329771E-3</v>
      </c>
      <c r="X100" s="93">
        <f t="shared" si="349"/>
        <v>5.8744640887315224E-3</v>
      </c>
      <c r="Y100" s="93">
        <f t="shared" si="349"/>
        <v>5.800393448420183E-3</v>
      </c>
      <c r="Z100" s="93">
        <f t="shared" si="349"/>
        <v>5.788645496968706E-3</v>
      </c>
      <c r="AA100" s="93">
        <f t="shared" si="349"/>
        <v>5.7769041687151107E-3</v>
      </c>
      <c r="AB100" s="93">
        <f t="shared" si="349"/>
        <v>5.7651695296637873E-3</v>
      </c>
      <c r="AC100" s="94"/>
      <c r="AD100" s="93">
        <f ca="1">AVERAGE(OFFSET($E100,,(COLUMNS($E100:E100)-1)*12,,12))</f>
        <v>6.4744625381830435E-3</v>
      </c>
      <c r="AE100" s="93">
        <f ca="1">AVERAGE(OFFSET($E100,,(COLUMNS($E100:F100)-1)*12,,12))</f>
        <v>5.88081926104896E-3</v>
      </c>
      <c r="AG100" s="93">
        <f t="shared" si="61"/>
        <v>5.7651695296637873E-3</v>
      </c>
      <c r="AH100" s="93">
        <f t="shared" ca="1" si="62"/>
        <v>5.88081926104896E-3</v>
      </c>
      <c r="AI100" s="93">
        <f t="shared" ca="1" si="63"/>
        <v>6.1776408996160014E-3</v>
      </c>
      <c r="AK100" s="93">
        <f t="shared" ca="1" si="336"/>
        <v>6.1776408996160014E-3</v>
      </c>
      <c r="AL100" s="95">
        <f t="shared" si="340"/>
        <v>1.8018602478817591E-3</v>
      </c>
      <c r="AN100" s="96">
        <v>3</v>
      </c>
      <c r="AO100" s="96" t="s">
        <v>11</v>
      </c>
      <c r="AQ100" s="97">
        <v>1</v>
      </c>
      <c r="AR100" s="98">
        <f t="shared" si="337"/>
        <v>0</v>
      </c>
    </row>
    <row r="101" spans="2:82" s="59" customFormat="1" ht="12" customHeight="1" outlineLevel="1" x14ac:dyDescent="0.2">
      <c r="B101" s="91">
        <f t="shared" si="338"/>
        <v>12</v>
      </c>
      <c r="C101" s="128" t="s">
        <v>21</v>
      </c>
      <c r="D101" s="92"/>
      <c r="E101" s="93">
        <f t="shared" ref="E101:AB101" si="350">E82/E$26</f>
        <v>6.6107670211651036E-3</v>
      </c>
      <c r="F101" s="93">
        <f t="shared" si="350"/>
        <v>6.4414989519565253E-3</v>
      </c>
      <c r="G101" s="93">
        <f t="shared" si="350"/>
        <v>6.5662332318296756E-3</v>
      </c>
      <c r="H101" s="93">
        <f t="shared" si="350"/>
        <v>6.5433315713300209E-3</v>
      </c>
      <c r="I101" s="93">
        <f t="shared" si="350"/>
        <v>6.5205097870752547E-3</v>
      </c>
      <c r="J101" s="93">
        <f t="shared" si="350"/>
        <v>6.4977676004735994E-3</v>
      </c>
      <c r="K101" s="93">
        <f t="shared" si="350"/>
        <v>6.4751047339049305E-3</v>
      </c>
      <c r="L101" s="93">
        <f t="shared" si="350"/>
        <v>6.4525209107174205E-3</v>
      </c>
      <c r="M101" s="93">
        <f t="shared" si="350"/>
        <v>6.4300158552241344E-3</v>
      </c>
      <c r="N101" s="93">
        <f t="shared" si="350"/>
        <v>6.4075892926996857E-3</v>
      </c>
      <c r="O101" s="93">
        <f t="shared" si="350"/>
        <v>6.3852409493768657E-3</v>
      </c>
      <c r="P101" s="93">
        <f t="shared" si="350"/>
        <v>6.3629705524433141E-3</v>
      </c>
      <c r="Q101" s="93">
        <f t="shared" si="350"/>
        <v>6.0001689847865346E-3</v>
      </c>
      <c r="R101" s="93">
        <f t="shared" si="350"/>
        <v>5.9792416390498605E-3</v>
      </c>
      <c r="S101" s="93">
        <f t="shared" si="350"/>
        <v>5.9583872835574092E-3</v>
      </c>
      <c r="T101" s="93">
        <f t="shared" si="350"/>
        <v>5.9376056637343378E-3</v>
      </c>
      <c r="U101" s="93">
        <f t="shared" si="350"/>
        <v>5.9168965258937093E-3</v>
      </c>
      <c r="V101" s="93">
        <f t="shared" si="350"/>
        <v>5.8962596172333929E-3</v>
      </c>
      <c r="W101" s="93">
        <f t="shared" si="350"/>
        <v>5.8756946858329771E-3</v>
      </c>
      <c r="X101" s="93">
        <f t="shared" si="350"/>
        <v>5.8744640887315224E-3</v>
      </c>
      <c r="Y101" s="93">
        <f t="shared" si="350"/>
        <v>5.800393448420183E-3</v>
      </c>
      <c r="Z101" s="93">
        <f t="shared" si="350"/>
        <v>5.788645496968706E-3</v>
      </c>
      <c r="AA101" s="93">
        <f t="shared" si="350"/>
        <v>5.7769041687151107E-3</v>
      </c>
      <c r="AB101" s="93">
        <f t="shared" si="350"/>
        <v>5.7651695296637873E-3</v>
      </c>
      <c r="AC101" s="94"/>
      <c r="AD101" s="93">
        <f ca="1">AVERAGE(OFFSET($E101,,(COLUMNS($E101:E101)-1)*12,,12))</f>
        <v>6.4744625381830435E-3</v>
      </c>
      <c r="AE101" s="93">
        <f ca="1">AVERAGE(OFFSET($E101,,(COLUMNS($E101:F101)-1)*12,,12))</f>
        <v>5.88081926104896E-3</v>
      </c>
      <c r="AG101" s="93">
        <f t="shared" si="61"/>
        <v>5.7651695296637873E-3</v>
      </c>
      <c r="AH101" s="93">
        <f t="shared" ca="1" si="62"/>
        <v>5.88081926104896E-3</v>
      </c>
      <c r="AI101" s="93">
        <f t="shared" ca="1" si="63"/>
        <v>6.1776408996160014E-3</v>
      </c>
      <c r="AK101" s="93">
        <f t="shared" ca="1" si="336"/>
        <v>6.1776408996160014E-3</v>
      </c>
      <c r="AL101" s="95">
        <f t="shared" si="340"/>
        <v>1.8018602478817591E-3</v>
      </c>
      <c r="AN101" s="96">
        <v>3</v>
      </c>
      <c r="AO101" s="96" t="s">
        <v>11</v>
      </c>
      <c r="AQ101" s="97">
        <v>1</v>
      </c>
      <c r="AR101" s="98">
        <f t="shared" si="337"/>
        <v>0</v>
      </c>
    </row>
    <row r="102" spans="2:82" s="59" customFormat="1" ht="12" customHeight="1" outlineLevel="1" x14ac:dyDescent="0.2">
      <c r="B102" s="91">
        <f t="shared" si="338"/>
        <v>13</v>
      </c>
      <c r="C102" s="128" t="s">
        <v>21</v>
      </c>
      <c r="D102" s="92"/>
      <c r="E102" s="93">
        <f t="shared" ref="E102:AB102" si="351">E83/E$26</f>
        <v>6.6107670211651036E-3</v>
      </c>
      <c r="F102" s="93">
        <f t="shared" si="351"/>
        <v>6.4414989519565253E-3</v>
      </c>
      <c r="G102" s="93">
        <f t="shared" si="351"/>
        <v>6.5662332318296756E-3</v>
      </c>
      <c r="H102" s="93">
        <f t="shared" si="351"/>
        <v>6.5433315713300209E-3</v>
      </c>
      <c r="I102" s="93">
        <f t="shared" si="351"/>
        <v>6.5205097870752547E-3</v>
      </c>
      <c r="J102" s="93">
        <f t="shared" si="351"/>
        <v>6.4977676004735994E-3</v>
      </c>
      <c r="K102" s="93">
        <f t="shared" si="351"/>
        <v>6.4751047339049305E-3</v>
      </c>
      <c r="L102" s="93">
        <f t="shared" si="351"/>
        <v>6.4525209107174205E-3</v>
      </c>
      <c r="M102" s="93">
        <f t="shared" si="351"/>
        <v>6.4300158552241344E-3</v>
      </c>
      <c r="N102" s="93">
        <f t="shared" si="351"/>
        <v>6.4075892926996857E-3</v>
      </c>
      <c r="O102" s="93">
        <f t="shared" si="351"/>
        <v>6.3852409493768657E-3</v>
      </c>
      <c r="P102" s="93">
        <f t="shared" si="351"/>
        <v>6.3629705524433141E-3</v>
      </c>
      <c r="Q102" s="93">
        <f t="shared" si="351"/>
        <v>6.0001689847865346E-3</v>
      </c>
      <c r="R102" s="93">
        <f t="shared" si="351"/>
        <v>5.9792416390498605E-3</v>
      </c>
      <c r="S102" s="93">
        <f t="shared" si="351"/>
        <v>5.9583872835574092E-3</v>
      </c>
      <c r="T102" s="93">
        <f t="shared" si="351"/>
        <v>5.9376056637343378E-3</v>
      </c>
      <c r="U102" s="93">
        <f t="shared" si="351"/>
        <v>5.9168965258937093E-3</v>
      </c>
      <c r="V102" s="93">
        <f t="shared" si="351"/>
        <v>5.8962596172333929E-3</v>
      </c>
      <c r="W102" s="93">
        <f t="shared" si="351"/>
        <v>5.8756946858329771E-3</v>
      </c>
      <c r="X102" s="93">
        <f t="shared" si="351"/>
        <v>5.8744640887315224E-3</v>
      </c>
      <c r="Y102" s="93">
        <f t="shared" si="351"/>
        <v>5.800393448420183E-3</v>
      </c>
      <c r="Z102" s="93">
        <f t="shared" si="351"/>
        <v>5.788645496968706E-3</v>
      </c>
      <c r="AA102" s="93">
        <f t="shared" si="351"/>
        <v>5.7769041687151107E-3</v>
      </c>
      <c r="AB102" s="93">
        <f t="shared" si="351"/>
        <v>5.7651695296637873E-3</v>
      </c>
      <c r="AC102" s="94"/>
      <c r="AD102" s="93">
        <f ca="1">AVERAGE(OFFSET($E102,,(COLUMNS($E102:E102)-1)*12,,12))</f>
        <v>6.4744625381830435E-3</v>
      </c>
      <c r="AE102" s="93">
        <f ca="1">AVERAGE(OFFSET($E102,,(COLUMNS($E102:F102)-1)*12,,12))</f>
        <v>5.88081926104896E-3</v>
      </c>
      <c r="AG102" s="93">
        <f t="shared" si="61"/>
        <v>5.7651695296637873E-3</v>
      </c>
      <c r="AH102" s="93">
        <f t="shared" ca="1" si="62"/>
        <v>5.88081926104896E-3</v>
      </c>
      <c r="AI102" s="93">
        <f t="shared" ca="1" si="63"/>
        <v>6.1776408996160014E-3</v>
      </c>
      <c r="AK102" s="93">
        <f t="shared" ca="1" si="336"/>
        <v>6.1776408996160014E-3</v>
      </c>
      <c r="AL102" s="95">
        <f t="shared" si="340"/>
        <v>1.8018602478817591E-3</v>
      </c>
      <c r="AN102" s="96">
        <v>3</v>
      </c>
      <c r="AO102" s="96" t="s">
        <v>11</v>
      </c>
      <c r="AQ102" s="97">
        <v>1</v>
      </c>
      <c r="AR102" s="98">
        <f t="shared" si="337"/>
        <v>0</v>
      </c>
    </row>
    <row r="103" spans="2:82" s="59" customFormat="1" ht="12" customHeight="1" outlineLevel="1" x14ac:dyDescent="0.2">
      <c r="B103" s="91">
        <f t="shared" si="338"/>
        <v>14</v>
      </c>
      <c r="C103" s="128" t="s">
        <v>21</v>
      </c>
      <c r="D103" s="92"/>
      <c r="E103" s="93">
        <f t="shared" ref="E103:AB103" si="352">E84/E$26</f>
        <v>6.6107670211651036E-3</v>
      </c>
      <c r="F103" s="93">
        <f t="shared" si="352"/>
        <v>6.4414989519565253E-3</v>
      </c>
      <c r="G103" s="93">
        <f t="shared" si="352"/>
        <v>6.5662332318296756E-3</v>
      </c>
      <c r="H103" s="93">
        <f t="shared" si="352"/>
        <v>6.5433315713300209E-3</v>
      </c>
      <c r="I103" s="93">
        <f t="shared" si="352"/>
        <v>6.5205097870752547E-3</v>
      </c>
      <c r="J103" s="93">
        <f t="shared" si="352"/>
        <v>6.4977676004735994E-3</v>
      </c>
      <c r="K103" s="93">
        <f t="shared" si="352"/>
        <v>6.4751047339049305E-3</v>
      </c>
      <c r="L103" s="93">
        <f t="shared" si="352"/>
        <v>6.4525209107174205E-3</v>
      </c>
      <c r="M103" s="93">
        <f t="shared" si="352"/>
        <v>6.4300158552241344E-3</v>
      </c>
      <c r="N103" s="93">
        <f t="shared" si="352"/>
        <v>6.4075892926996857E-3</v>
      </c>
      <c r="O103" s="93">
        <f t="shared" si="352"/>
        <v>6.3852409493768657E-3</v>
      </c>
      <c r="P103" s="93">
        <f t="shared" si="352"/>
        <v>6.3629705524433141E-3</v>
      </c>
      <c r="Q103" s="93">
        <f t="shared" si="352"/>
        <v>6.0001689847865346E-3</v>
      </c>
      <c r="R103" s="93">
        <f t="shared" si="352"/>
        <v>5.9792416390498605E-3</v>
      </c>
      <c r="S103" s="93">
        <f t="shared" si="352"/>
        <v>5.9583872835574092E-3</v>
      </c>
      <c r="T103" s="93">
        <f t="shared" si="352"/>
        <v>5.9376056637343378E-3</v>
      </c>
      <c r="U103" s="93">
        <f t="shared" si="352"/>
        <v>5.9168965258937093E-3</v>
      </c>
      <c r="V103" s="93">
        <f t="shared" si="352"/>
        <v>5.8962596172333929E-3</v>
      </c>
      <c r="W103" s="93">
        <f t="shared" si="352"/>
        <v>5.8756946858329771E-3</v>
      </c>
      <c r="X103" s="93">
        <f t="shared" si="352"/>
        <v>5.8744640887315224E-3</v>
      </c>
      <c r="Y103" s="93">
        <f t="shared" si="352"/>
        <v>5.800393448420183E-3</v>
      </c>
      <c r="Z103" s="93">
        <f t="shared" si="352"/>
        <v>5.788645496968706E-3</v>
      </c>
      <c r="AA103" s="93">
        <f t="shared" si="352"/>
        <v>5.7769041687151107E-3</v>
      </c>
      <c r="AB103" s="93">
        <f t="shared" si="352"/>
        <v>5.7651695296637873E-3</v>
      </c>
      <c r="AC103" s="94"/>
      <c r="AD103" s="93">
        <f ca="1">AVERAGE(OFFSET($E103,,(COLUMNS($E103:E103)-1)*12,,12))</f>
        <v>6.4744625381830435E-3</v>
      </c>
      <c r="AE103" s="93">
        <f ca="1">AVERAGE(OFFSET($E103,,(COLUMNS($E103:F103)-1)*12,,12))</f>
        <v>5.88081926104896E-3</v>
      </c>
      <c r="AG103" s="93">
        <f t="shared" si="61"/>
        <v>5.7651695296637873E-3</v>
      </c>
      <c r="AH103" s="93">
        <f t="shared" ca="1" si="62"/>
        <v>5.88081926104896E-3</v>
      </c>
      <c r="AI103" s="93">
        <f t="shared" ca="1" si="63"/>
        <v>6.1776408996160014E-3</v>
      </c>
      <c r="AK103" s="93">
        <f t="shared" ca="1" si="336"/>
        <v>6.1776408996160014E-3</v>
      </c>
      <c r="AL103" s="95">
        <f t="shared" si="340"/>
        <v>1.8018602478817591E-3</v>
      </c>
      <c r="AN103" s="96">
        <v>3</v>
      </c>
      <c r="AO103" s="96" t="s">
        <v>11</v>
      </c>
      <c r="AQ103" s="97">
        <v>1</v>
      </c>
      <c r="AR103" s="98">
        <f t="shared" si="337"/>
        <v>0</v>
      </c>
    </row>
    <row r="104" spans="2:82" s="59" customFormat="1" ht="12" customHeight="1" outlineLevel="1" x14ac:dyDescent="0.2">
      <c r="B104" s="91">
        <f t="shared" si="338"/>
        <v>15</v>
      </c>
      <c r="C104" s="128" t="s">
        <v>21</v>
      </c>
      <c r="D104" s="92"/>
      <c r="E104" s="93">
        <f t="shared" ref="E104:AB104" si="353">E85/E$26</f>
        <v>6.6107670211651036E-3</v>
      </c>
      <c r="F104" s="93">
        <f t="shared" si="353"/>
        <v>6.4414989519565253E-3</v>
      </c>
      <c r="G104" s="93">
        <f t="shared" si="353"/>
        <v>6.5662332318296756E-3</v>
      </c>
      <c r="H104" s="93">
        <f t="shared" si="353"/>
        <v>6.5433315713300209E-3</v>
      </c>
      <c r="I104" s="93">
        <f t="shared" si="353"/>
        <v>6.5205097870752547E-3</v>
      </c>
      <c r="J104" s="93">
        <f t="shared" si="353"/>
        <v>6.4977676004735994E-3</v>
      </c>
      <c r="K104" s="93">
        <f t="shared" si="353"/>
        <v>6.4751047339049305E-3</v>
      </c>
      <c r="L104" s="93">
        <f t="shared" si="353"/>
        <v>6.4525209107174205E-3</v>
      </c>
      <c r="M104" s="93">
        <f t="shared" si="353"/>
        <v>6.4300158552241344E-3</v>
      </c>
      <c r="N104" s="93">
        <f t="shared" si="353"/>
        <v>6.4075892926996857E-3</v>
      </c>
      <c r="O104" s="93">
        <f t="shared" si="353"/>
        <v>6.3852409493768657E-3</v>
      </c>
      <c r="P104" s="93">
        <f t="shared" si="353"/>
        <v>6.3629705524433141E-3</v>
      </c>
      <c r="Q104" s="93">
        <f t="shared" si="353"/>
        <v>6.0001689847865346E-3</v>
      </c>
      <c r="R104" s="93">
        <f t="shared" si="353"/>
        <v>5.9792416390498605E-3</v>
      </c>
      <c r="S104" s="93">
        <f t="shared" si="353"/>
        <v>5.9583872835574092E-3</v>
      </c>
      <c r="T104" s="93">
        <f t="shared" si="353"/>
        <v>5.9376056637343378E-3</v>
      </c>
      <c r="U104" s="93">
        <f t="shared" si="353"/>
        <v>5.9168965258937093E-3</v>
      </c>
      <c r="V104" s="93">
        <f t="shared" si="353"/>
        <v>5.8962596172333929E-3</v>
      </c>
      <c r="W104" s="93">
        <f t="shared" si="353"/>
        <v>5.8756946858329771E-3</v>
      </c>
      <c r="X104" s="93">
        <f t="shared" si="353"/>
        <v>5.8744640887315224E-3</v>
      </c>
      <c r="Y104" s="93">
        <f t="shared" si="353"/>
        <v>5.800393448420183E-3</v>
      </c>
      <c r="Z104" s="93">
        <f t="shared" si="353"/>
        <v>5.788645496968706E-3</v>
      </c>
      <c r="AA104" s="93">
        <f t="shared" si="353"/>
        <v>5.7769041687151107E-3</v>
      </c>
      <c r="AB104" s="93">
        <f t="shared" si="353"/>
        <v>5.7651695296637873E-3</v>
      </c>
      <c r="AC104" s="94"/>
      <c r="AD104" s="93">
        <f ca="1">AVERAGE(OFFSET($E104,,(COLUMNS($E104:E104)-1)*12,,12))</f>
        <v>6.4744625381830435E-3</v>
      </c>
      <c r="AE104" s="93">
        <f ca="1">AVERAGE(OFFSET($E104,,(COLUMNS($E104:F104)-1)*12,,12))</f>
        <v>5.88081926104896E-3</v>
      </c>
      <c r="AG104" s="93">
        <f t="shared" si="61"/>
        <v>5.7651695296637873E-3</v>
      </c>
      <c r="AH104" s="93">
        <f t="shared" ca="1" si="62"/>
        <v>5.88081926104896E-3</v>
      </c>
      <c r="AI104" s="93">
        <f t="shared" ca="1" si="63"/>
        <v>6.1776408996160014E-3</v>
      </c>
      <c r="AK104" s="93">
        <f t="shared" ca="1" si="336"/>
        <v>6.1776408996160014E-3</v>
      </c>
      <c r="AL104" s="95">
        <f t="shared" si="340"/>
        <v>1.8018602478817591E-3</v>
      </c>
      <c r="AN104" s="96">
        <v>3</v>
      </c>
      <c r="AO104" s="96" t="s">
        <v>11</v>
      </c>
      <c r="AQ104" s="97">
        <v>1</v>
      </c>
      <c r="AR104" s="98">
        <f t="shared" si="337"/>
        <v>0</v>
      </c>
    </row>
    <row r="105" spans="2:82" s="66" customFormat="1" ht="12" customHeight="1" x14ac:dyDescent="0.2">
      <c r="B105" s="67"/>
      <c r="C105" s="67"/>
      <c r="D105" s="67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G105" s="68"/>
      <c r="AH105" s="68"/>
      <c r="AI105" s="68"/>
      <c r="AK105" s="68"/>
      <c r="AL105" s="69"/>
      <c r="AN105" s="61"/>
      <c r="AO105" s="61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</row>
    <row r="106" spans="2:82" s="66" customFormat="1" ht="5.0999999999999996" customHeight="1" x14ac:dyDescent="0.2">
      <c r="B106" s="67"/>
      <c r="C106" s="67"/>
      <c r="D106" s="67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G106" s="68"/>
      <c r="AH106" s="68"/>
      <c r="AI106" s="68"/>
      <c r="AK106" s="68"/>
      <c r="AL106" s="69"/>
      <c r="AN106" s="61"/>
      <c r="AO106" s="61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</row>
    <row r="107" spans="2:82" s="54" customFormat="1" ht="12" customHeight="1" x14ac:dyDescent="0.2">
      <c r="B107" s="32" t="s">
        <v>36</v>
      </c>
      <c r="C107" s="32"/>
      <c r="D107" s="56"/>
      <c r="E107" s="131">
        <f>E68-E87</f>
        <v>115524.86113074631</v>
      </c>
      <c r="F107" s="131">
        <f t="shared" ref="F107:AB107" si="354">F68-F87</f>
        <v>120465.73055325009</v>
      </c>
      <c r="G107" s="131">
        <f t="shared" si="354"/>
        <v>116800.09142790199</v>
      </c>
      <c r="H107" s="131">
        <f t="shared" si="354"/>
        <v>117462.64174789962</v>
      </c>
      <c r="I107" s="131">
        <f t="shared" si="354"/>
        <v>118127.51099401733</v>
      </c>
      <c r="J107" s="131">
        <f t="shared" si="354"/>
        <v>116294.7072824963</v>
      </c>
      <c r="K107" s="131">
        <f t="shared" si="354"/>
        <v>116964.23875798515</v>
      </c>
      <c r="L107" s="131">
        <f t="shared" si="354"/>
        <v>117636.11359363812</v>
      </c>
      <c r="M107" s="131">
        <f t="shared" si="354"/>
        <v>118310.33999121588</v>
      </c>
      <c r="N107" s="131">
        <f t="shared" si="354"/>
        <v>118986.92618118515</v>
      </c>
      <c r="O107" s="131">
        <f t="shared" si="354"/>
        <v>112165.88042281926</v>
      </c>
      <c r="P107" s="131">
        <f t="shared" si="354"/>
        <v>112847.21100429911</v>
      </c>
      <c r="Q107" s="131">
        <f t="shared" si="354"/>
        <v>124658.92406928717</v>
      </c>
      <c r="R107" s="131">
        <f t="shared" si="354"/>
        <v>125383.98030352971</v>
      </c>
      <c r="S107" s="131">
        <f t="shared" si="354"/>
        <v>126111.57423459209</v>
      </c>
      <c r="T107" s="131">
        <f t="shared" si="354"/>
        <v>126841.71474441318</v>
      </c>
      <c r="U107" s="131">
        <f t="shared" si="354"/>
        <v>127574.41074601869</v>
      </c>
      <c r="V107" s="131">
        <f t="shared" si="354"/>
        <v>128309.67118362966</v>
      </c>
      <c r="W107" s="131">
        <f t="shared" si="354"/>
        <v>129047.50503277243</v>
      </c>
      <c r="X107" s="131">
        <f t="shared" si="354"/>
        <v>126591.82052139929</v>
      </c>
      <c r="Y107" s="131">
        <f t="shared" si="354"/>
        <v>129293.83406065853</v>
      </c>
      <c r="Z107" s="131">
        <f t="shared" si="354"/>
        <v>129728.73952519489</v>
      </c>
      <c r="AA107" s="131">
        <f t="shared" si="354"/>
        <v>127665.16715885719</v>
      </c>
      <c r="AB107" s="131">
        <f t="shared" si="354"/>
        <v>128103.12228923725</v>
      </c>
      <c r="AD107" s="132">
        <f ca="1">SUM(OFFSET($E107,,(COLUMNS($E107:E107)-1)*12,,12))</f>
        <v>1401586.253087454</v>
      </c>
      <c r="AE107" s="132">
        <f ca="1">SUM(OFFSET($E107,,(COLUMNS($E107:F107)-1)*12,,12))</f>
        <v>1529310.4638695903</v>
      </c>
      <c r="AT107" s="131">
        <f>AB107</f>
        <v>128103.12228923725</v>
      </c>
      <c r="AU107" s="131">
        <f t="shared" ref="AU107:CD107" ca="1" si="355">AU68-AU87</f>
        <v>133319.48691527091</v>
      </c>
      <c r="AV107" s="131">
        <f t="shared" ca="1" si="355"/>
        <v>133881.97123544119</v>
      </c>
      <c r="AW107" s="131">
        <f t="shared" ca="1" si="355"/>
        <v>134211.94386880682</v>
      </c>
      <c r="AX107" s="131">
        <f t="shared" ca="1" si="355"/>
        <v>134530.97169092589</v>
      </c>
      <c r="AY107" s="131">
        <f t="shared" ca="1" si="355"/>
        <v>134850.15958231111</v>
      </c>
      <c r="AZ107" s="131">
        <f t="shared" ca="1" si="355"/>
        <v>135170.06567889429</v>
      </c>
      <c r="BA107" s="131">
        <f t="shared" ca="1" si="355"/>
        <v>135490.71959807875</v>
      </c>
      <c r="BB107" s="131">
        <f t="shared" ca="1" si="355"/>
        <v>135812.12447575148</v>
      </c>
      <c r="BC107" s="131">
        <f t="shared" ca="1" si="355"/>
        <v>136134.28212455352</v>
      </c>
      <c r="BD107" s="131">
        <f t="shared" ca="1" si="355"/>
        <v>136457.19429462886</v>
      </c>
      <c r="BE107" s="131">
        <f t="shared" ca="1" si="355"/>
        <v>136780.86273681291</v>
      </c>
      <c r="BF107" s="131">
        <f t="shared" ca="1" si="355"/>
        <v>137105.28920580744</v>
      </c>
      <c r="BG107" s="131">
        <f t="shared" ca="1" si="355"/>
        <v>137430.47546034821</v>
      </c>
      <c r="BH107" s="131">
        <f t="shared" ca="1" si="355"/>
        <v>137756.42326322288</v>
      </c>
      <c r="BI107" s="131">
        <f t="shared" ca="1" si="355"/>
        <v>138083.13438127999</v>
      </c>
      <c r="BJ107" s="131">
        <f t="shared" ca="1" si="355"/>
        <v>138410.61058543852</v>
      </c>
      <c r="BK107" s="131">
        <f t="shared" ca="1" si="355"/>
        <v>138738.85365069774</v>
      </c>
      <c r="BL107" s="131">
        <f t="shared" ca="1" si="355"/>
        <v>139067.8653561456</v>
      </c>
      <c r="BM107" s="131">
        <f t="shared" ca="1" si="355"/>
        <v>139397.64748496885</v>
      </c>
      <c r="BN107" s="131">
        <f t="shared" ca="1" si="355"/>
        <v>139728.20182446213</v>
      </c>
      <c r="BO107" s="131">
        <f t="shared" ca="1" si="355"/>
        <v>140059.53016603732</v>
      </c>
      <c r="BP107" s="131">
        <f t="shared" ca="1" si="355"/>
        <v>140391.63430523331</v>
      </c>
      <c r="BQ107" s="131">
        <f t="shared" ca="1" si="355"/>
        <v>140724.51604172497</v>
      </c>
      <c r="BR107" s="131">
        <f t="shared" ca="1" si="355"/>
        <v>141058.17717933317</v>
      </c>
      <c r="BS107" s="131">
        <f t="shared" ca="1" si="355"/>
        <v>141392.61952603378</v>
      </c>
      <c r="BT107" s="131">
        <f t="shared" ca="1" si="355"/>
        <v>141727.84489396753</v>
      </c>
      <c r="BU107" s="131">
        <f t="shared" ca="1" si="355"/>
        <v>142063.85509944937</v>
      </c>
      <c r="BV107" s="131">
        <f t="shared" ca="1" si="355"/>
        <v>142400.65196297824</v>
      </c>
      <c r="BW107" s="131">
        <f t="shared" ca="1" si="355"/>
        <v>142738.23730924627</v>
      </c>
      <c r="BX107" s="131">
        <f t="shared" ca="1" si="355"/>
        <v>143076.61296714863</v>
      </c>
      <c r="BY107" s="131">
        <f t="shared" ca="1" si="355"/>
        <v>143415.78076979355</v>
      </c>
      <c r="BZ107" s="131">
        <f t="shared" ca="1" si="355"/>
        <v>143755.74255451126</v>
      </c>
      <c r="CA107" s="131">
        <f t="shared" ca="1" si="355"/>
        <v>144096.50016286405</v>
      </c>
      <c r="CB107" s="131">
        <f t="shared" ca="1" si="355"/>
        <v>144438.05544065591</v>
      </c>
      <c r="CC107" s="131">
        <f t="shared" ca="1" si="355"/>
        <v>144780.41023794221</v>
      </c>
      <c r="CD107" s="131">
        <f t="shared" ca="1" si="355"/>
        <v>145123.56640903957</v>
      </c>
    </row>
    <row r="108" spans="2:82" ht="12" customHeight="1" x14ac:dyDescent="0.2">
      <c r="B108" s="67" t="s">
        <v>42</v>
      </c>
      <c r="C108" s="67"/>
      <c r="D108" s="68"/>
      <c r="E108" s="129">
        <f>E107/E$26</f>
        <v>0.30548317683512644</v>
      </c>
      <c r="F108" s="129">
        <f t="shared" ref="F108:AB108" si="356">F107/F$26</f>
        <v>0.31039195084217508</v>
      </c>
      <c r="G108" s="129">
        <f t="shared" si="356"/>
        <v>0.3067746567258538</v>
      </c>
      <c r="H108" s="129">
        <f t="shared" si="356"/>
        <v>0.30743880488034375</v>
      </c>
      <c r="I108" s="129">
        <f t="shared" si="356"/>
        <v>0.30810063662373194</v>
      </c>
      <c r="J108" s="129">
        <f t="shared" si="356"/>
        <v>0.30226239243470621</v>
      </c>
      <c r="K108" s="129">
        <f t="shared" si="356"/>
        <v>0.30294227843176647</v>
      </c>
      <c r="L108" s="129">
        <f t="shared" si="356"/>
        <v>0.3036197931273919</v>
      </c>
      <c r="M108" s="129">
        <f t="shared" si="356"/>
        <v>0.30429494479219044</v>
      </c>
      <c r="N108" s="129">
        <f t="shared" si="356"/>
        <v>0.30496774166792395</v>
      </c>
      <c r="O108" s="129">
        <f t="shared" si="356"/>
        <v>0.28648246911947778</v>
      </c>
      <c r="P108" s="129">
        <f t="shared" si="356"/>
        <v>0.28721739221828496</v>
      </c>
      <c r="Q108" s="129">
        <f t="shared" si="356"/>
        <v>0.2991898439509586</v>
      </c>
      <c r="R108" s="129">
        <f t="shared" si="356"/>
        <v>0.29988044636026895</v>
      </c>
      <c r="S108" s="129">
        <f t="shared" si="356"/>
        <v>0.3005686400915199</v>
      </c>
      <c r="T108" s="129">
        <f t="shared" si="356"/>
        <v>0.30125443354568116</v>
      </c>
      <c r="U108" s="129">
        <f t="shared" si="356"/>
        <v>0.30193783509442207</v>
      </c>
      <c r="V108" s="129">
        <f t="shared" si="356"/>
        <v>0.30261885308021225</v>
      </c>
      <c r="W108" s="129">
        <f t="shared" si="356"/>
        <v>0.30329749581642618</v>
      </c>
      <c r="X108" s="129">
        <f t="shared" si="356"/>
        <v>0.29746364143204257</v>
      </c>
      <c r="Y108" s="129">
        <f t="shared" si="356"/>
        <v>0.299982043202628</v>
      </c>
      <c r="Z108" s="129">
        <f t="shared" si="356"/>
        <v>0.30038147355197825</v>
      </c>
      <c r="AA108" s="129">
        <f t="shared" si="356"/>
        <v>0.29500377454388543</v>
      </c>
      <c r="AB108" s="129">
        <f t="shared" si="356"/>
        <v>0.29541448691068178</v>
      </c>
      <c r="AD108" s="129">
        <f t="shared" ref="AD108" ca="1" si="357">AD107/AD$26</f>
        <v>0.30244625845297513</v>
      </c>
      <c r="AE108" s="129">
        <f t="shared" ref="AE108" ca="1" si="358">AE107/AE$26</f>
        <v>0.29973313730373091</v>
      </c>
      <c r="AT108" s="129">
        <f t="shared" ref="AT108:AU108" si="359">AT107/AT$26</f>
        <v>0.29541448691068178</v>
      </c>
      <c r="AU108" s="129">
        <f t="shared" ca="1" si="359"/>
        <v>0.30675440694914186</v>
      </c>
      <c r="AV108" s="129">
        <f t="shared" ref="AV108" ca="1" si="360">AV107/AV$26</f>
        <v>0.3073578986815082</v>
      </c>
      <c r="AW108" s="129">
        <f t="shared" ref="AW108" ca="1" si="361">AW107/AW$26</f>
        <v>0.30742455277821346</v>
      </c>
      <c r="AX108" s="129">
        <f t="shared" ref="AX108" ca="1" si="362">AX107/AX$26</f>
        <v>0.3074643487799878</v>
      </c>
      <c r="AY108" s="129">
        <f t="shared" ref="AY108" ca="1" si="363">AY107/AY$26</f>
        <v>0.30750278567107386</v>
      </c>
      <c r="AZ108" s="129">
        <f t="shared" ref="AZ108" ca="1" si="364">AZ107/AZ$26</f>
        <v>0.30754113840788666</v>
      </c>
      <c r="BA108" s="129">
        <f t="shared" ref="BA108" ca="1" si="365">BA107/BA$26</f>
        <v>0.30757947074544567</v>
      </c>
      <c r="BB108" s="129">
        <f t="shared" ref="BB108" ca="1" si="366">BB107/BB$26</f>
        <v>0.30761778587869876</v>
      </c>
      <c r="BC108" s="129">
        <f t="shared" ref="BC108" ca="1" si="367">BC107/BC$26</f>
        <v>0.30765608397458638</v>
      </c>
      <c r="BD108" s="129">
        <f t="shared" ref="BD108" ca="1" si="368">BD107/BD$26</f>
        <v>0.30769436504864506</v>
      </c>
      <c r="BE108" s="129">
        <f t="shared" ref="BE108" ca="1" si="369">BE107/BE$26</f>
        <v>0.30773262910883853</v>
      </c>
      <c r="BF108" s="129">
        <f t="shared" ref="BF108" ca="1" si="370">BF107/BF$26</f>
        <v>0.30777087616274851</v>
      </c>
      <c r="BG108" s="129">
        <f t="shared" ref="BG108" ca="1" si="371">BG107/BG$26</f>
        <v>0.307809106217934</v>
      </c>
      <c r="BH108" s="129">
        <f t="shared" ref="BH108" ca="1" si="372">BH107/BH$26</f>
        <v>0.30784731928195042</v>
      </c>
      <c r="BI108" s="129">
        <f t="shared" ref="BI108" ca="1" si="373">BI107/BI$26</f>
        <v>0.30788551536234926</v>
      </c>
      <c r="BJ108" s="129">
        <f t="shared" ref="BJ108" ca="1" si="374">BJ107/BJ$26</f>
        <v>0.30792369446667855</v>
      </c>
      <c r="BK108" s="129">
        <f t="shared" ref="BK108" ca="1" si="375">BK107/BK$26</f>
        <v>0.30796185660248382</v>
      </c>
      <c r="BL108" s="129">
        <f t="shared" ref="BL108" ca="1" si="376">BL107/BL$26</f>
        <v>0.30800000177730619</v>
      </c>
      <c r="BM108" s="129">
        <f t="shared" ref="BM108" ca="1" si="377">BM107/BM$26</f>
        <v>0.30803812999868413</v>
      </c>
      <c r="BN108" s="129">
        <f t="shared" ref="BN108" ca="1" si="378">BN107/BN$26</f>
        <v>0.30807624127415251</v>
      </c>
      <c r="BO108" s="129">
        <f t="shared" ref="BO108" ca="1" si="379">BO107/BO$26</f>
        <v>0.30811433561124257</v>
      </c>
      <c r="BP108" s="129">
        <f t="shared" ref="BP108" ca="1" si="380">BP107/BP$26</f>
        <v>0.30815241301748286</v>
      </c>
      <c r="BQ108" s="129">
        <f t="shared" ref="BQ108" ca="1" si="381">BQ107/BQ$26</f>
        <v>0.30819047350039791</v>
      </c>
      <c r="BR108" s="129">
        <f t="shared" ref="BR108" ca="1" si="382">BR107/BR$26</f>
        <v>0.30822851706750942</v>
      </c>
      <c r="BS108" s="129">
        <f t="shared" ref="BS108" ca="1" si="383">BS107/BS$26</f>
        <v>0.3082665437263355</v>
      </c>
      <c r="BT108" s="129">
        <f t="shared" ref="BT108" ca="1" si="384">BT107/BT$26</f>
        <v>0.30830455348439079</v>
      </c>
      <c r="BU108" s="129">
        <f t="shared" ref="BU108" ca="1" si="385">BU107/BU$26</f>
        <v>0.30834254634918701</v>
      </c>
      <c r="BV108" s="129">
        <f t="shared" ref="BV108" ca="1" si="386">BV107/BV$26</f>
        <v>0.30838052232823232</v>
      </c>
      <c r="BW108" s="129">
        <f t="shared" ref="BW108" ca="1" si="387">BW107/BW$26</f>
        <v>0.30841848142903133</v>
      </c>
      <c r="BX108" s="129">
        <f t="shared" ref="BX108" ca="1" si="388">BX107/BX$26</f>
        <v>0.30845642365908521</v>
      </c>
      <c r="BY108" s="129">
        <f t="shared" ref="BY108" ca="1" si="389">BY107/BY$26</f>
        <v>0.30849434902589257</v>
      </c>
      <c r="BZ108" s="129">
        <f t="shared" ref="BZ108" ca="1" si="390">BZ107/BZ$26</f>
        <v>0.30853225753694813</v>
      </c>
      <c r="CA108" s="129">
        <f t="shared" ref="CA108" ca="1" si="391">CA107/CA$26</f>
        <v>0.30857014919974324</v>
      </c>
      <c r="CB108" s="129">
        <f t="shared" ref="CB108" ca="1" si="392">CB107/CB$26</f>
        <v>0.30860802402176613</v>
      </c>
      <c r="CC108" s="129">
        <f t="shared" ref="CC108" ca="1" si="393">CC107/CC$26</f>
        <v>0.30864588201050142</v>
      </c>
      <c r="CD108" s="129">
        <f t="shared" ref="CD108" ca="1" si="394">CD107/CD$26</f>
        <v>0.30868372317343079</v>
      </c>
    </row>
  </sheetData>
  <dataValidations disablePrompts="1" count="1">
    <dataValidation type="list" allowBlank="1" showInputMessage="1" showErrorMessage="1" sqref="AO50:AO61 AO63:AO68 AO70:AO87 AO89:AO106">
      <formula1>$AO$8:$AO$9</formula1>
    </dataValidation>
  </dataValidations>
  <pageMargins left="0.25" right="0.25" top="0.75" bottom="0.75" header="0.3" footer="0.3"/>
  <pageSetup scale="1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BL62"/>
  <sheetViews>
    <sheetView showGridLines="0" zoomScaleNormal="100" workbookViewId="0">
      <pane xSplit="2" ySplit="11" topLeftCell="C12" activePane="bottomRight" state="frozen"/>
      <selection pane="topRight" activeCell="E1" sqref="E1"/>
      <selection pane="bottomLeft" activeCell="A12" sqref="A12"/>
      <selection pane="bottomRight" activeCell="C12" sqref="C12"/>
    </sheetView>
  </sheetViews>
  <sheetFormatPr defaultColWidth="15.7109375" defaultRowHeight="12" outlineLevelRow="1" x14ac:dyDescent="0.2"/>
  <cols>
    <col min="1" max="1" width="1.7109375" style="1" customWidth="1"/>
    <col min="2" max="2" width="36" style="1" bestFit="1" customWidth="1"/>
    <col min="3" max="3" width="0.85546875" style="1" customWidth="1"/>
    <col min="4" max="16" width="10.7109375" style="1" customWidth="1"/>
    <col min="17" max="17" width="10.7109375" style="2" customWidth="1"/>
    <col min="18" max="27" width="10.7109375" style="1" customWidth="1"/>
    <col min="28" max="28" width="1.7109375" style="1" customWidth="1"/>
    <col min="29" max="64" width="10.7109375" style="1" customWidth="1"/>
    <col min="65" max="16384" width="15.7109375" style="1"/>
  </cols>
  <sheetData>
    <row r="1" spans="2:64" ht="5.0999999999999996" customHeight="1" x14ac:dyDescent="0.2"/>
    <row r="2" spans="2:64" ht="18.75" x14ac:dyDescent="0.3">
      <c r="B2" s="3" t="s">
        <v>35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</row>
    <row r="3" spans="2:64" ht="5.0999999999999996" customHeight="1" x14ac:dyDescent="0.2"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  <c r="AA3" s="5"/>
      <c r="AB3" s="5"/>
    </row>
    <row r="4" spans="2:64" ht="12" customHeight="1" x14ac:dyDescent="0.2">
      <c r="B4" s="6"/>
      <c r="C4" s="6"/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7" t="s">
        <v>0</v>
      </c>
      <c r="R4" s="7" t="s">
        <v>0</v>
      </c>
      <c r="S4" s="7" t="s">
        <v>0</v>
      </c>
      <c r="T4" s="7" t="s">
        <v>0</v>
      </c>
      <c r="U4" s="7" t="s">
        <v>0</v>
      </c>
      <c r="V4" s="7" t="s">
        <v>0</v>
      </c>
      <c r="W4" s="7" t="s">
        <v>0</v>
      </c>
      <c r="X4" s="7" t="s">
        <v>0</v>
      </c>
      <c r="Y4" s="7" t="s">
        <v>0</v>
      </c>
      <c r="Z4" s="7" t="s">
        <v>0</v>
      </c>
      <c r="AA4" s="7" t="s">
        <v>0</v>
      </c>
      <c r="AB4" s="5"/>
      <c r="AC4" s="7" t="s">
        <v>1</v>
      </c>
      <c r="AD4" s="7" t="s">
        <v>1</v>
      </c>
      <c r="AE4" s="7" t="s">
        <v>1</v>
      </c>
      <c r="AF4" s="7" t="s">
        <v>1</v>
      </c>
      <c r="AG4" s="7" t="s">
        <v>1</v>
      </c>
      <c r="AH4" s="7" t="s">
        <v>1</v>
      </c>
      <c r="AI4" s="7" t="s">
        <v>1</v>
      </c>
      <c r="AJ4" s="7" t="s">
        <v>1</v>
      </c>
      <c r="AK4" s="7" t="s">
        <v>1</v>
      </c>
      <c r="AL4" s="7" t="s">
        <v>1</v>
      </c>
      <c r="AM4" s="7" t="s">
        <v>1</v>
      </c>
      <c r="AN4" s="7" t="s">
        <v>1</v>
      </c>
      <c r="AO4" s="7" t="s">
        <v>1</v>
      </c>
      <c r="AP4" s="7" t="s">
        <v>1</v>
      </c>
      <c r="AQ4" s="7" t="s">
        <v>1</v>
      </c>
      <c r="AR4" s="7" t="s">
        <v>1</v>
      </c>
      <c r="AS4" s="7" t="s">
        <v>1</v>
      </c>
      <c r="AT4" s="7" t="s">
        <v>1</v>
      </c>
      <c r="AU4" s="7" t="s">
        <v>1</v>
      </c>
      <c r="AV4" s="7" t="s">
        <v>1</v>
      </c>
      <c r="AW4" s="7" t="s">
        <v>1</v>
      </c>
      <c r="AX4" s="7" t="s">
        <v>1</v>
      </c>
      <c r="AY4" s="7" t="s">
        <v>1</v>
      </c>
      <c r="AZ4" s="7" t="s">
        <v>1</v>
      </c>
      <c r="BA4" s="7" t="s">
        <v>1</v>
      </c>
      <c r="BB4" s="7" t="s">
        <v>1</v>
      </c>
      <c r="BC4" s="7" t="s">
        <v>1</v>
      </c>
      <c r="BD4" s="7" t="s">
        <v>1</v>
      </c>
      <c r="BE4" s="7" t="s">
        <v>1</v>
      </c>
      <c r="BF4" s="7" t="s">
        <v>1</v>
      </c>
      <c r="BG4" s="7" t="s">
        <v>1</v>
      </c>
      <c r="BH4" s="7" t="s">
        <v>1</v>
      </c>
      <c r="BI4" s="7" t="s">
        <v>1</v>
      </c>
      <c r="BJ4" s="7" t="s">
        <v>1</v>
      </c>
      <c r="BK4" s="7" t="s">
        <v>1</v>
      </c>
      <c r="BL4" s="7" t="s">
        <v>1</v>
      </c>
    </row>
    <row r="5" spans="2:64" x14ac:dyDescent="0.2">
      <c r="B5" s="8" t="s">
        <v>2</v>
      </c>
      <c r="C5" s="8"/>
      <c r="D5" s="7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7" t="s">
        <v>3</v>
      </c>
      <c r="L5" s="7" t="s">
        <v>3</v>
      </c>
      <c r="M5" s="7" t="s">
        <v>3</v>
      </c>
      <c r="N5" s="7" t="s">
        <v>3</v>
      </c>
      <c r="O5" s="7" t="s">
        <v>3</v>
      </c>
      <c r="P5" s="7" t="s">
        <v>3</v>
      </c>
      <c r="Q5" s="7" t="s">
        <v>3</v>
      </c>
      <c r="R5" s="7" t="s">
        <v>3</v>
      </c>
      <c r="S5" s="7" t="s">
        <v>3</v>
      </c>
      <c r="T5" s="7" t="s">
        <v>3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3</v>
      </c>
      <c r="AB5" s="5"/>
      <c r="AC5" s="7" t="s">
        <v>3</v>
      </c>
      <c r="AD5" s="7" t="s">
        <v>3</v>
      </c>
      <c r="AE5" s="7" t="s">
        <v>3</v>
      </c>
      <c r="AF5" s="7" t="s">
        <v>3</v>
      </c>
      <c r="AG5" s="7" t="s">
        <v>3</v>
      </c>
      <c r="AH5" s="7" t="s">
        <v>3</v>
      </c>
      <c r="AI5" s="7" t="s">
        <v>3</v>
      </c>
      <c r="AJ5" s="7" t="s">
        <v>3</v>
      </c>
      <c r="AK5" s="7" t="s">
        <v>3</v>
      </c>
      <c r="AL5" s="7" t="s">
        <v>3</v>
      </c>
      <c r="AM5" s="7" t="s">
        <v>3</v>
      </c>
      <c r="AN5" s="7" t="s">
        <v>3</v>
      </c>
      <c r="AO5" s="7" t="s">
        <v>3</v>
      </c>
      <c r="AP5" s="7" t="s">
        <v>3</v>
      </c>
      <c r="AQ5" s="7" t="s">
        <v>3</v>
      </c>
      <c r="AR5" s="7" t="s">
        <v>3</v>
      </c>
      <c r="AS5" s="7" t="s">
        <v>3</v>
      </c>
      <c r="AT5" s="7" t="s">
        <v>3</v>
      </c>
      <c r="AU5" s="7" t="s">
        <v>3</v>
      </c>
      <c r="AV5" s="7" t="s">
        <v>3</v>
      </c>
      <c r="AW5" s="7" t="s">
        <v>3</v>
      </c>
      <c r="AX5" s="7" t="s">
        <v>3</v>
      </c>
      <c r="AY5" s="7" t="s">
        <v>3</v>
      </c>
      <c r="AZ5" s="7" t="s">
        <v>3</v>
      </c>
      <c r="BA5" s="7" t="s">
        <v>3</v>
      </c>
      <c r="BB5" s="7" t="s">
        <v>3</v>
      </c>
      <c r="BC5" s="7" t="s">
        <v>3</v>
      </c>
      <c r="BD5" s="7" t="s">
        <v>3</v>
      </c>
      <c r="BE5" s="7" t="s">
        <v>3</v>
      </c>
      <c r="BF5" s="7" t="s">
        <v>3</v>
      </c>
      <c r="BG5" s="7" t="s">
        <v>3</v>
      </c>
      <c r="BH5" s="7" t="s">
        <v>3</v>
      </c>
      <c r="BI5" s="7" t="s">
        <v>3</v>
      </c>
      <c r="BJ5" s="7" t="s">
        <v>3</v>
      </c>
      <c r="BK5" s="7" t="s">
        <v>3</v>
      </c>
      <c r="BL5" s="7" t="s">
        <v>3</v>
      </c>
    </row>
    <row r="6" spans="2:64" x14ac:dyDescent="0.2">
      <c r="B6" s="8" t="s">
        <v>5</v>
      </c>
      <c r="C6" s="8"/>
      <c r="D6" s="10">
        <f t="shared" ref="D6:AA6" si="0">YEAR(D7)</f>
        <v>2018</v>
      </c>
      <c r="E6" s="10">
        <f t="shared" si="0"/>
        <v>2018</v>
      </c>
      <c r="F6" s="10">
        <f t="shared" si="0"/>
        <v>2018</v>
      </c>
      <c r="G6" s="10">
        <f t="shared" si="0"/>
        <v>2018</v>
      </c>
      <c r="H6" s="10">
        <f t="shared" si="0"/>
        <v>2018</v>
      </c>
      <c r="I6" s="10">
        <f t="shared" si="0"/>
        <v>2018</v>
      </c>
      <c r="J6" s="10">
        <f t="shared" si="0"/>
        <v>2018</v>
      </c>
      <c r="K6" s="10">
        <f t="shared" si="0"/>
        <v>2018</v>
      </c>
      <c r="L6" s="10">
        <f t="shared" si="0"/>
        <v>2018</v>
      </c>
      <c r="M6" s="10">
        <f t="shared" si="0"/>
        <v>2018</v>
      </c>
      <c r="N6" s="10">
        <f t="shared" si="0"/>
        <v>2018</v>
      </c>
      <c r="O6" s="10">
        <f t="shared" si="0"/>
        <v>2018</v>
      </c>
      <c r="P6" s="10">
        <f t="shared" si="0"/>
        <v>2019</v>
      </c>
      <c r="Q6" s="10">
        <f t="shared" si="0"/>
        <v>2019</v>
      </c>
      <c r="R6" s="10">
        <f t="shared" si="0"/>
        <v>2019</v>
      </c>
      <c r="S6" s="10">
        <f t="shared" si="0"/>
        <v>2019</v>
      </c>
      <c r="T6" s="10">
        <f t="shared" si="0"/>
        <v>2019</v>
      </c>
      <c r="U6" s="10">
        <f t="shared" si="0"/>
        <v>2019</v>
      </c>
      <c r="V6" s="10">
        <f t="shared" si="0"/>
        <v>2019</v>
      </c>
      <c r="W6" s="10">
        <f t="shared" si="0"/>
        <v>2019</v>
      </c>
      <c r="X6" s="10">
        <f t="shared" si="0"/>
        <v>2019</v>
      </c>
      <c r="Y6" s="10">
        <f t="shared" si="0"/>
        <v>2019</v>
      </c>
      <c r="Z6" s="10">
        <f t="shared" si="0"/>
        <v>2019</v>
      </c>
      <c r="AA6" s="10">
        <f t="shared" si="0"/>
        <v>2019</v>
      </c>
      <c r="AB6" s="4"/>
      <c r="AC6" s="10">
        <f t="shared" ref="AC6" si="1">YEAR(AC7)</f>
        <v>2020</v>
      </c>
      <c r="AD6" s="10">
        <f>YEAR(AD7)</f>
        <v>2020</v>
      </c>
      <c r="AE6" s="10">
        <f t="shared" ref="AE6:BL6" si="2">YEAR(AE7)</f>
        <v>2020</v>
      </c>
      <c r="AF6" s="10">
        <f t="shared" si="2"/>
        <v>2020</v>
      </c>
      <c r="AG6" s="10">
        <f t="shared" si="2"/>
        <v>2020</v>
      </c>
      <c r="AH6" s="10">
        <f t="shared" si="2"/>
        <v>2020</v>
      </c>
      <c r="AI6" s="10">
        <f t="shared" si="2"/>
        <v>2020</v>
      </c>
      <c r="AJ6" s="10">
        <f t="shared" si="2"/>
        <v>2020</v>
      </c>
      <c r="AK6" s="10">
        <f t="shared" si="2"/>
        <v>2020</v>
      </c>
      <c r="AL6" s="10">
        <f t="shared" si="2"/>
        <v>2020</v>
      </c>
      <c r="AM6" s="10">
        <f t="shared" si="2"/>
        <v>2020</v>
      </c>
      <c r="AN6" s="10">
        <f t="shared" si="2"/>
        <v>2020</v>
      </c>
      <c r="AO6" s="10">
        <f t="shared" si="2"/>
        <v>2021</v>
      </c>
      <c r="AP6" s="10">
        <f t="shared" si="2"/>
        <v>2021</v>
      </c>
      <c r="AQ6" s="10">
        <f t="shared" si="2"/>
        <v>2021</v>
      </c>
      <c r="AR6" s="10">
        <f t="shared" si="2"/>
        <v>2021</v>
      </c>
      <c r="AS6" s="10">
        <f t="shared" si="2"/>
        <v>2021</v>
      </c>
      <c r="AT6" s="10">
        <f t="shared" si="2"/>
        <v>2021</v>
      </c>
      <c r="AU6" s="10">
        <f t="shared" si="2"/>
        <v>2021</v>
      </c>
      <c r="AV6" s="10">
        <f t="shared" si="2"/>
        <v>2021</v>
      </c>
      <c r="AW6" s="10">
        <f t="shared" si="2"/>
        <v>2021</v>
      </c>
      <c r="AX6" s="10">
        <f t="shared" si="2"/>
        <v>2021</v>
      </c>
      <c r="AY6" s="10">
        <f t="shared" si="2"/>
        <v>2021</v>
      </c>
      <c r="AZ6" s="10">
        <f t="shared" si="2"/>
        <v>2021</v>
      </c>
      <c r="BA6" s="10">
        <f t="shared" si="2"/>
        <v>2022</v>
      </c>
      <c r="BB6" s="10">
        <f t="shared" si="2"/>
        <v>2022</v>
      </c>
      <c r="BC6" s="10">
        <f t="shared" si="2"/>
        <v>2022</v>
      </c>
      <c r="BD6" s="10">
        <f t="shared" si="2"/>
        <v>2022</v>
      </c>
      <c r="BE6" s="10">
        <f t="shared" si="2"/>
        <v>2022</v>
      </c>
      <c r="BF6" s="10">
        <f t="shared" si="2"/>
        <v>2022</v>
      </c>
      <c r="BG6" s="10">
        <f t="shared" si="2"/>
        <v>2022</v>
      </c>
      <c r="BH6" s="10">
        <f t="shared" si="2"/>
        <v>2022</v>
      </c>
      <c r="BI6" s="10">
        <f t="shared" si="2"/>
        <v>2022</v>
      </c>
      <c r="BJ6" s="10">
        <f t="shared" si="2"/>
        <v>2022</v>
      </c>
      <c r="BK6" s="10">
        <f t="shared" si="2"/>
        <v>2022</v>
      </c>
      <c r="BL6" s="10">
        <f t="shared" si="2"/>
        <v>2022</v>
      </c>
    </row>
    <row r="7" spans="2:64" s="14" customFormat="1" x14ac:dyDescent="0.2">
      <c r="B7" s="8" t="s">
        <v>6</v>
      </c>
      <c r="C7" s="8"/>
      <c r="D7" s="11">
        <v>43131</v>
      </c>
      <c r="E7" s="12">
        <f t="shared" ref="E7:AA7" si="3">EOMONTH(D7,1)</f>
        <v>43159</v>
      </c>
      <c r="F7" s="12">
        <f t="shared" si="3"/>
        <v>43190</v>
      </c>
      <c r="G7" s="12">
        <f t="shared" si="3"/>
        <v>43220</v>
      </c>
      <c r="H7" s="12">
        <f t="shared" si="3"/>
        <v>43251</v>
      </c>
      <c r="I7" s="12">
        <f t="shared" si="3"/>
        <v>43281</v>
      </c>
      <c r="J7" s="12">
        <f t="shared" si="3"/>
        <v>43312</v>
      </c>
      <c r="K7" s="12">
        <f t="shared" si="3"/>
        <v>43343</v>
      </c>
      <c r="L7" s="12">
        <f t="shared" si="3"/>
        <v>43373</v>
      </c>
      <c r="M7" s="12">
        <f t="shared" si="3"/>
        <v>43404</v>
      </c>
      <c r="N7" s="12">
        <f t="shared" si="3"/>
        <v>43434</v>
      </c>
      <c r="O7" s="12">
        <f t="shared" si="3"/>
        <v>43465</v>
      </c>
      <c r="P7" s="12">
        <f t="shared" si="3"/>
        <v>43496</v>
      </c>
      <c r="Q7" s="12">
        <f t="shared" si="3"/>
        <v>43524</v>
      </c>
      <c r="R7" s="12">
        <f t="shared" si="3"/>
        <v>43555</v>
      </c>
      <c r="S7" s="12">
        <f t="shared" si="3"/>
        <v>43585</v>
      </c>
      <c r="T7" s="12">
        <f t="shared" si="3"/>
        <v>43616</v>
      </c>
      <c r="U7" s="12">
        <f t="shared" si="3"/>
        <v>43646</v>
      </c>
      <c r="V7" s="12">
        <f t="shared" si="3"/>
        <v>43677</v>
      </c>
      <c r="W7" s="12">
        <f t="shared" si="3"/>
        <v>43708</v>
      </c>
      <c r="X7" s="12">
        <f t="shared" si="3"/>
        <v>43738</v>
      </c>
      <c r="Y7" s="12">
        <f t="shared" si="3"/>
        <v>43769</v>
      </c>
      <c r="Z7" s="12">
        <f t="shared" si="3"/>
        <v>43799</v>
      </c>
      <c r="AA7" s="12">
        <f t="shared" si="3"/>
        <v>43830</v>
      </c>
      <c r="AB7" s="13"/>
      <c r="AC7" s="12">
        <f>EOMONTH(AA7,1)</f>
        <v>43861</v>
      </c>
      <c r="AD7" s="12">
        <f>EOMONTH(AC7,1)</f>
        <v>43890</v>
      </c>
      <c r="AE7" s="12">
        <f t="shared" ref="AE7:BL7" si="4">EOMONTH(AD7,1)</f>
        <v>43921</v>
      </c>
      <c r="AF7" s="12">
        <f t="shared" si="4"/>
        <v>43951</v>
      </c>
      <c r="AG7" s="12">
        <f t="shared" si="4"/>
        <v>43982</v>
      </c>
      <c r="AH7" s="12">
        <f t="shared" si="4"/>
        <v>44012</v>
      </c>
      <c r="AI7" s="12">
        <f t="shared" si="4"/>
        <v>44043</v>
      </c>
      <c r="AJ7" s="12">
        <f t="shared" si="4"/>
        <v>44074</v>
      </c>
      <c r="AK7" s="12">
        <f t="shared" si="4"/>
        <v>44104</v>
      </c>
      <c r="AL7" s="12">
        <f t="shared" si="4"/>
        <v>44135</v>
      </c>
      <c r="AM7" s="12">
        <f t="shared" si="4"/>
        <v>44165</v>
      </c>
      <c r="AN7" s="12">
        <f t="shared" si="4"/>
        <v>44196</v>
      </c>
      <c r="AO7" s="12">
        <f t="shared" si="4"/>
        <v>44227</v>
      </c>
      <c r="AP7" s="12">
        <f t="shared" si="4"/>
        <v>44255</v>
      </c>
      <c r="AQ7" s="12">
        <f t="shared" si="4"/>
        <v>44286</v>
      </c>
      <c r="AR7" s="12">
        <f t="shared" si="4"/>
        <v>44316</v>
      </c>
      <c r="AS7" s="12">
        <f t="shared" si="4"/>
        <v>44347</v>
      </c>
      <c r="AT7" s="12">
        <f t="shared" si="4"/>
        <v>44377</v>
      </c>
      <c r="AU7" s="12">
        <f t="shared" si="4"/>
        <v>44408</v>
      </c>
      <c r="AV7" s="12">
        <f t="shared" si="4"/>
        <v>44439</v>
      </c>
      <c r="AW7" s="12">
        <f t="shared" si="4"/>
        <v>44469</v>
      </c>
      <c r="AX7" s="12">
        <f t="shared" si="4"/>
        <v>44500</v>
      </c>
      <c r="AY7" s="12">
        <f t="shared" si="4"/>
        <v>44530</v>
      </c>
      <c r="AZ7" s="12">
        <f t="shared" si="4"/>
        <v>44561</v>
      </c>
      <c r="BA7" s="12">
        <f t="shared" si="4"/>
        <v>44592</v>
      </c>
      <c r="BB7" s="12">
        <f t="shared" si="4"/>
        <v>44620</v>
      </c>
      <c r="BC7" s="12">
        <f t="shared" si="4"/>
        <v>44651</v>
      </c>
      <c r="BD7" s="12">
        <f t="shared" si="4"/>
        <v>44681</v>
      </c>
      <c r="BE7" s="12">
        <f t="shared" si="4"/>
        <v>44712</v>
      </c>
      <c r="BF7" s="12">
        <f t="shared" si="4"/>
        <v>44742</v>
      </c>
      <c r="BG7" s="12">
        <f t="shared" si="4"/>
        <v>44773</v>
      </c>
      <c r="BH7" s="12">
        <f t="shared" si="4"/>
        <v>44804</v>
      </c>
      <c r="BI7" s="12">
        <f t="shared" si="4"/>
        <v>44834</v>
      </c>
      <c r="BJ7" s="12">
        <f t="shared" si="4"/>
        <v>44865</v>
      </c>
      <c r="BK7" s="12">
        <f t="shared" si="4"/>
        <v>44895</v>
      </c>
      <c r="BL7" s="12">
        <f t="shared" si="4"/>
        <v>44926</v>
      </c>
    </row>
    <row r="8" spans="2:64" s="14" customFormat="1" x14ac:dyDescent="0.2">
      <c r="B8" s="8" t="s">
        <v>8</v>
      </c>
      <c r="C8" s="8"/>
      <c r="D8" s="15" t="str">
        <f t="shared" ref="D8:AA8" si="5">CONCATENATE(D9,D6)</f>
        <v>12018</v>
      </c>
      <c r="E8" s="15" t="str">
        <f t="shared" si="5"/>
        <v>22018</v>
      </c>
      <c r="F8" s="15" t="str">
        <f t="shared" si="5"/>
        <v>32018</v>
      </c>
      <c r="G8" s="15" t="str">
        <f t="shared" si="5"/>
        <v>42018</v>
      </c>
      <c r="H8" s="15" t="str">
        <f t="shared" si="5"/>
        <v>52018</v>
      </c>
      <c r="I8" s="15" t="str">
        <f t="shared" si="5"/>
        <v>62018</v>
      </c>
      <c r="J8" s="15" t="str">
        <f t="shared" si="5"/>
        <v>72018</v>
      </c>
      <c r="K8" s="15" t="str">
        <f t="shared" si="5"/>
        <v>82018</v>
      </c>
      <c r="L8" s="15" t="str">
        <f t="shared" si="5"/>
        <v>92018</v>
      </c>
      <c r="M8" s="15" t="str">
        <f t="shared" si="5"/>
        <v>102018</v>
      </c>
      <c r="N8" s="15" t="str">
        <f t="shared" si="5"/>
        <v>112018</v>
      </c>
      <c r="O8" s="15" t="str">
        <f t="shared" si="5"/>
        <v>122018</v>
      </c>
      <c r="P8" s="15" t="str">
        <f t="shared" si="5"/>
        <v>12019</v>
      </c>
      <c r="Q8" s="15" t="str">
        <f t="shared" si="5"/>
        <v>22019</v>
      </c>
      <c r="R8" s="15" t="str">
        <f t="shared" si="5"/>
        <v>32019</v>
      </c>
      <c r="S8" s="15" t="str">
        <f t="shared" si="5"/>
        <v>42019</v>
      </c>
      <c r="T8" s="15" t="str">
        <f t="shared" si="5"/>
        <v>52019</v>
      </c>
      <c r="U8" s="15" t="str">
        <f t="shared" si="5"/>
        <v>62019</v>
      </c>
      <c r="V8" s="15" t="str">
        <f t="shared" si="5"/>
        <v>72019</v>
      </c>
      <c r="W8" s="15" t="str">
        <f t="shared" si="5"/>
        <v>82019</v>
      </c>
      <c r="X8" s="15" t="str">
        <f t="shared" si="5"/>
        <v>92019</v>
      </c>
      <c r="Y8" s="15" t="str">
        <f t="shared" si="5"/>
        <v>102019</v>
      </c>
      <c r="Z8" s="15" t="str">
        <f t="shared" si="5"/>
        <v>112019</v>
      </c>
      <c r="AA8" s="15" t="str">
        <f t="shared" si="5"/>
        <v>122019</v>
      </c>
      <c r="AB8" s="13"/>
      <c r="AC8" s="15" t="str">
        <f t="shared" ref="AC8" si="6">CONCATENATE(AC9,AC6)</f>
        <v>12020</v>
      </c>
      <c r="AD8" s="15" t="str">
        <f>CONCATENATE(AD9,AD6)</f>
        <v>22020</v>
      </c>
      <c r="AE8" s="15" t="str">
        <f t="shared" ref="AE8:BL8" si="7">CONCATENATE(AE9,AE6)</f>
        <v>32020</v>
      </c>
      <c r="AF8" s="15" t="str">
        <f t="shared" si="7"/>
        <v>42020</v>
      </c>
      <c r="AG8" s="15" t="str">
        <f t="shared" si="7"/>
        <v>52020</v>
      </c>
      <c r="AH8" s="15" t="str">
        <f t="shared" si="7"/>
        <v>62020</v>
      </c>
      <c r="AI8" s="15" t="str">
        <f t="shared" si="7"/>
        <v>72020</v>
      </c>
      <c r="AJ8" s="15" t="str">
        <f t="shared" si="7"/>
        <v>82020</v>
      </c>
      <c r="AK8" s="15" t="str">
        <f t="shared" si="7"/>
        <v>92020</v>
      </c>
      <c r="AL8" s="15" t="str">
        <f t="shared" si="7"/>
        <v>102020</v>
      </c>
      <c r="AM8" s="15" t="str">
        <f t="shared" si="7"/>
        <v>112020</v>
      </c>
      <c r="AN8" s="15" t="str">
        <f t="shared" si="7"/>
        <v>122020</v>
      </c>
      <c r="AO8" s="15" t="str">
        <f t="shared" si="7"/>
        <v>12021</v>
      </c>
      <c r="AP8" s="15" t="str">
        <f t="shared" si="7"/>
        <v>22021</v>
      </c>
      <c r="AQ8" s="15" t="str">
        <f t="shared" si="7"/>
        <v>32021</v>
      </c>
      <c r="AR8" s="15" t="str">
        <f t="shared" si="7"/>
        <v>42021</v>
      </c>
      <c r="AS8" s="15" t="str">
        <f t="shared" si="7"/>
        <v>52021</v>
      </c>
      <c r="AT8" s="15" t="str">
        <f t="shared" si="7"/>
        <v>62021</v>
      </c>
      <c r="AU8" s="15" t="str">
        <f t="shared" si="7"/>
        <v>72021</v>
      </c>
      <c r="AV8" s="15" t="str">
        <f t="shared" si="7"/>
        <v>82021</v>
      </c>
      <c r="AW8" s="15" t="str">
        <f t="shared" si="7"/>
        <v>92021</v>
      </c>
      <c r="AX8" s="15" t="str">
        <f t="shared" si="7"/>
        <v>102021</v>
      </c>
      <c r="AY8" s="15" t="str">
        <f t="shared" si="7"/>
        <v>112021</v>
      </c>
      <c r="AZ8" s="15" t="str">
        <f t="shared" si="7"/>
        <v>122021</v>
      </c>
      <c r="BA8" s="15" t="str">
        <f t="shared" si="7"/>
        <v>12022</v>
      </c>
      <c r="BB8" s="15" t="str">
        <f t="shared" si="7"/>
        <v>22022</v>
      </c>
      <c r="BC8" s="15" t="str">
        <f t="shared" si="7"/>
        <v>32022</v>
      </c>
      <c r="BD8" s="15" t="str">
        <f t="shared" si="7"/>
        <v>42022</v>
      </c>
      <c r="BE8" s="15" t="str">
        <f t="shared" si="7"/>
        <v>52022</v>
      </c>
      <c r="BF8" s="15" t="str">
        <f t="shared" si="7"/>
        <v>62022</v>
      </c>
      <c r="BG8" s="15" t="str">
        <f t="shared" si="7"/>
        <v>72022</v>
      </c>
      <c r="BH8" s="15" t="str">
        <f t="shared" si="7"/>
        <v>82022</v>
      </c>
      <c r="BI8" s="15" t="str">
        <f t="shared" si="7"/>
        <v>92022</v>
      </c>
      <c r="BJ8" s="15" t="str">
        <f t="shared" si="7"/>
        <v>102022</v>
      </c>
      <c r="BK8" s="15" t="str">
        <f t="shared" si="7"/>
        <v>112022</v>
      </c>
      <c r="BL8" s="15" t="str">
        <f t="shared" si="7"/>
        <v>122022</v>
      </c>
    </row>
    <row r="9" spans="2:64" s="14" customFormat="1" x14ac:dyDescent="0.2">
      <c r="B9" s="8" t="s">
        <v>10</v>
      </c>
      <c r="C9" s="8"/>
      <c r="D9" s="17">
        <f t="shared" ref="D9:AA9" si="8">MONTH(D7)</f>
        <v>1</v>
      </c>
      <c r="E9" s="17">
        <f t="shared" si="8"/>
        <v>2</v>
      </c>
      <c r="F9" s="17">
        <f t="shared" si="8"/>
        <v>3</v>
      </c>
      <c r="G9" s="17">
        <f t="shared" si="8"/>
        <v>4</v>
      </c>
      <c r="H9" s="17">
        <f t="shared" si="8"/>
        <v>5</v>
      </c>
      <c r="I9" s="17">
        <f t="shared" si="8"/>
        <v>6</v>
      </c>
      <c r="J9" s="17">
        <f t="shared" si="8"/>
        <v>7</v>
      </c>
      <c r="K9" s="17">
        <f t="shared" si="8"/>
        <v>8</v>
      </c>
      <c r="L9" s="17">
        <f t="shared" si="8"/>
        <v>9</v>
      </c>
      <c r="M9" s="17">
        <f t="shared" si="8"/>
        <v>10</v>
      </c>
      <c r="N9" s="17">
        <f t="shared" si="8"/>
        <v>11</v>
      </c>
      <c r="O9" s="17">
        <f t="shared" si="8"/>
        <v>12</v>
      </c>
      <c r="P9" s="17">
        <f t="shared" si="8"/>
        <v>1</v>
      </c>
      <c r="Q9" s="17">
        <f t="shared" si="8"/>
        <v>2</v>
      </c>
      <c r="R9" s="17">
        <f t="shared" si="8"/>
        <v>3</v>
      </c>
      <c r="S9" s="17">
        <f t="shared" si="8"/>
        <v>4</v>
      </c>
      <c r="T9" s="17">
        <f t="shared" si="8"/>
        <v>5</v>
      </c>
      <c r="U9" s="17">
        <f t="shared" si="8"/>
        <v>6</v>
      </c>
      <c r="V9" s="17">
        <f t="shared" si="8"/>
        <v>7</v>
      </c>
      <c r="W9" s="17">
        <f t="shared" si="8"/>
        <v>8</v>
      </c>
      <c r="X9" s="17">
        <f t="shared" si="8"/>
        <v>9</v>
      </c>
      <c r="Y9" s="17">
        <f t="shared" si="8"/>
        <v>10</v>
      </c>
      <c r="Z9" s="17">
        <f t="shared" si="8"/>
        <v>11</v>
      </c>
      <c r="AA9" s="17">
        <f t="shared" si="8"/>
        <v>12</v>
      </c>
      <c r="AB9" s="13"/>
      <c r="AC9" s="17">
        <f t="shared" ref="AC9" si="9">MONTH(AC7)</f>
        <v>1</v>
      </c>
      <c r="AD9" s="17">
        <f>MONTH(AD7)</f>
        <v>2</v>
      </c>
      <c r="AE9" s="17">
        <f t="shared" ref="AE9:BL9" si="10">MONTH(AE7)</f>
        <v>3</v>
      </c>
      <c r="AF9" s="17">
        <f t="shared" si="10"/>
        <v>4</v>
      </c>
      <c r="AG9" s="17">
        <f t="shared" si="10"/>
        <v>5</v>
      </c>
      <c r="AH9" s="17">
        <f t="shared" si="10"/>
        <v>6</v>
      </c>
      <c r="AI9" s="17">
        <f t="shared" si="10"/>
        <v>7</v>
      </c>
      <c r="AJ9" s="17">
        <f t="shared" si="10"/>
        <v>8</v>
      </c>
      <c r="AK9" s="17">
        <f t="shared" si="10"/>
        <v>9</v>
      </c>
      <c r="AL9" s="17">
        <f t="shared" si="10"/>
        <v>10</v>
      </c>
      <c r="AM9" s="17">
        <f t="shared" si="10"/>
        <v>11</v>
      </c>
      <c r="AN9" s="17">
        <f t="shared" si="10"/>
        <v>12</v>
      </c>
      <c r="AO9" s="17">
        <f t="shared" si="10"/>
        <v>1</v>
      </c>
      <c r="AP9" s="17">
        <f t="shared" si="10"/>
        <v>2</v>
      </c>
      <c r="AQ9" s="17">
        <f t="shared" si="10"/>
        <v>3</v>
      </c>
      <c r="AR9" s="17">
        <f t="shared" si="10"/>
        <v>4</v>
      </c>
      <c r="AS9" s="17">
        <f t="shared" si="10"/>
        <v>5</v>
      </c>
      <c r="AT9" s="17">
        <f t="shared" si="10"/>
        <v>6</v>
      </c>
      <c r="AU9" s="17">
        <f t="shared" si="10"/>
        <v>7</v>
      </c>
      <c r="AV9" s="17">
        <f t="shared" si="10"/>
        <v>8</v>
      </c>
      <c r="AW9" s="17">
        <f t="shared" si="10"/>
        <v>9</v>
      </c>
      <c r="AX9" s="17">
        <f t="shared" si="10"/>
        <v>10</v>
      </c>
      <c r="AY9" s="17">
        <f t="shared" si="10"/>
        <v>11</v>
      </c>
      <c r="AZ9" s="17">
        <f t="shared" si="10"/>
        <v>12</v>
      </c>
      <c r="BA9" s="17">
        <f t="shared" si="10"/>
        <v>1</v>
      </c>
      <c r="BB9" s="17">
        <f t="shared" si="10"/>
        <v>2</v>
      </c>
      <c r="BC9" s="17">
        <f t="shared" si="10"/>
        <v>3</v>
      </c>
      <c r="BD9" s="17">
        <f t="shared" si="10"/>
        <v>4</v>
      </c>
      <c r="BE9" s="17">
        <f t="shared" si="10"/>
        <v>5</v>
      </c>
      <c r="BF9" s="17">
        <f t="shared" si="10"/>
        <v>6</v>
      </c>
      <c r="BG9" s="17">
        <f t="shared" si="10"/>
        <v>7</v>
      </c>
      <c r="BH9" s="17">
        <f t="shared" si="10"/>
        <v>8</v>
      </c>
      <c r="BI9" s="17">
        <f t="shared" si="10"/>
        <v>9</v>
      </c>
      <c r="BJ9" s="17">
        <f t="shared" si="10"/>
        <v>10</v>
      </c>
      <c r="BK9" s="17">
        <f t="shared" si="10"/>
        <v>11</v>
      </c>
      <c r="BL9" s="17">
        <f t="shared" si="10"/>
        <v>12</v>
      </c>
    </row>
    <row r="10" spans="2:64" s="14" customFormat="1" ht="5.0999999999999996" customHeight="1" x14ac:dyDescent="0.2">
      <c r="B10" s="21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2:64" s="14" customFormat="1" ht="12" customHeight="1" x14ac:dyDescent="0.2">
      <c r="B11" s="23" t="s">
        <v>12</v>
      </c>
      <c r="C11" s="90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6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2:64" s="14" customFormat="1" ht="5.0999999999999996" customHeight="1" x14ac:dyDescent="0.2">
      <c r="B12" s="30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28"/>
    </row>
    <row r="13" spans="2:64" s="14" customFormat="1" ht="12.75" customHeight="1" x14ac:dyDescent="0.2">
      <c r="B13" s="41" t="s">
        <v>17</v>
      </c>
      <c r="C13" s="41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1"/>
      <c r="AC13" s="38">
        <f>'IS Drivers (II)'!AV18</f>
        <v>2.2473043743569399E-3</v>
      </c>
      <c r="AD13" s="38">
        <f>'IS Drivers (II)'!AW18</f>
        <v>2.2473043743569399E-3</v>
      </c>
      <c r="AE13" s="38">
        <f>'IS Drivers (II)'!AX18</f>
        <v>2.2473043743569399E-3</v>
      </c>
      <c r="AF13" s="38">
        <f>'IS Drivers (II)'!AY18</f>
        <v>2.2473043743569399E-3</v>
      </c>
      <c r="AG13" s="38">
        <f>'IS Drivers (II)'!AZ18</f>
        <v>2.2473043743569399E-3</v>
      </c>
      <c r="AH13" s="38">
        <f>'IS Drivers (II)'!BA18</f>
        <v>2.2473043743569399E-3</v>
      </c>
      <c r="AI13" s="38">
        <f>'IS Drivers (II)'!BB18</f>
        <v>2.2473043743569399E-3</v>
      </c>
      <c r="AJ13" s="38">
        <f>'IS Drivers (II)'!BC18</f>
        <v>2.2473043743569399E-3</v>
      </c>
      <c r="AK13" s="38">
        <f>'IS Drivers (II)'!BD18</f>
        <v>2.2473043743569399E-3</v>
      </c>
      <c r="AL13" s="38">
        <f>'IS Drivers (II)'!BE18</f>
        <v>2.2473043743569399E-3</v>
      </c>
      <c r="AM13" s="38">
        <f>'IS Drivers (II)'!BF18</f>
        <v>2.2473043743569399E-3</v>
      </c>
      <c r="AN13" s="38">
        <f>'IS Drivers (II)'!BG18</f>
        <v>2.2473043743569399E-3</v>
      </c>
      <c r="AO13" s="38">
        <f>'IS Drivers (II)'!BH18</f>
        <v>2.2473043743569399E-3</v>
      </c>
      <c r="AP13" s="38">
        <f>'IS Drivers (II)'!BI18</f>
        <v>2.2473043743569399E-3</v>
      </c>
      <c r="AQ13" s="38">
        <f>'IS Drivers (II)'!BJ18</f>
        <v>2.2473043743569399E-3</v>
      </c>
      <c r="AR13" s="38">
        <f>'IS Drivers (II)'!BK18</f>
        <v>2.2473043743569399E-3</v>
      </c>
      <c r="AS13" s="38">
        <f>'IS Drivers (II)'!BL18</f>
        <v>2.2473043743569399E-3</v>
      </c>
      <c r="AT13" s="38">
        <f>'IS Drivers (II)'!BM18</f>
        <v>2.2473043743569399E-3</v>
      </c>
      <c r="AU13" s="38">
        <f>'IS Drivers (II)'!BN18</f>
        <v>2.2473043743569399E-3</v>
      </c>
      <c r="AV13" s="38">
        <f>'IS Drivers (II)'!BO18</f>
        <v>2.2473043743569399E-3</v>
      </c>
      <c r="AW13" s="38">
        <f>'IS Drivers (II)'!BP18</f>
        <v>2.2473043743569399E-3</v>
      </c>
      <c r="AX13" s="38">
        <f>'IS Drivers (II)'!BQ18</f>
        <v>2.2473043743569399E-3</v>
      </c>
      <c r="AY13" s="38">
        <f>'IS Drivers (II)'!BR18</f>
        <v>2.2473043743569399E-3</v>
      </c>
      <c r="AZ13" s="38">
        <f>'IS Drivers (II)'!BS18</f>
        <v>2.2473043743569399E-3</v>
      </c>
      <c r="BA13" s="38">
        <f>'IS Drivers (II)'!BT18</f>
        <v>2.2473043743569399E-3</v>
      </c>
      <c r="BB13" s="38">
        <f>'IS Drivers (II)'!BU18</f>
        <v>2.2473043743569399E-3</v>
      </c>
      <c r="BC13" s="38">
        <f>'IS Drivers (II)'!BV18</f>
        <v>2.2473043743569399E-3</v>
      </c>
      <c r="BD13" s="38">
        <f>'IS Drivers (II)'!BW18</f>
        <v>2.2473043743569399E-3</v>
      </c>
      <c r="BE13" s="38">
        <f>'IS Drivers (II)'!BX18</f>
        <v>2.2473043743569399E-3</v>
      </c>
      <c r="BF13" s="38">
        <f>'IS Drivers (II)'!BY18</f>
        <v>2.2473043743569399E-3</v>
      </c>
      <c r="BG13" s="38">
        <f>'IS Drivers (II)'!BZ18</f>
        <v>2.2473043743569399E-3</v>
      </c>
      <c r="BH13" s="38">
        <f>'IS Drivers (II)'!CA18</f>
        <v>2.2473043743569399E-3</v>
      </c>
      <c r="BI13" s="38">
        <f>'IS Drivers (II)'!CB18</f>
        <v>2.2473043743569399E-3</v>
      </c>
      <c r="BJ13" s="38">
        <f>'IS Drivers (II)'!CC18</f>
        <v>2.2473043743569399E-3</v>
      </c>
      <c r="BK13" s="38">
        <f>'IS Drivers (II)'!CD18</f>
        <v>2.2473043743569399E-3</v>
      </c>
      <c r="BL13" s="38">
        <f>'IS Drivers (II)'!CE18</f>
        <v>2.2473043743569399E-3</v>
      </c>
    </row>
    <row r="14" spans="2:64" s="14" customFormat="1" ht="5.0999999999999996" customHeight="1" x14ac:dyDescent="0.2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8"/>
    </row>
    <row r="15" spans="2:64" ht="15" customHeight="1" outlineLevel="1" x14ac:dyDescent="0.2">
      <c r="B15" s="76">
        <v>1</v>
      </c>
      <c r="C15" s="75"/>
      <c r="D15" s="81">
        <v>78045</v>
      </c>
      <c r="E15" s="81">
        <v>78318.157500000001</v>
      </c>
      <c r="F15" s="81">
        <v>78592.271051250005</v>
      </c>
      <c r="G15" s="81">
        <v>78867.343999929391</v>
      </c>
      <c r="H15" s="81">
        <v>79143.379703929153</v>
      </c>
      <c r="I15" s="81">
        <v>79420.381532892905</v>
      </c>
      <c r="J15" s="81">
        <v>79698.352868258036</v>
      </c>
      <c r="K15" s="81">
        <v>79977.297103296951</v>
      </c>
      <c r="L15" s="81">
        <v>80257.217643158496</v>
      </c>
      <c r="M15" s="81">
        <v>80538.117904909552</v>
      </c>
      <c r="N15" s="81">
        <v>80820.001317576738</v>
      </c>
      <c r="O15" s="81">
        <v>81102.871322188264</v>
      </c>
      <c r="P15" s="81">
        <v>105335</v>
      </c>
      <c r="Q15" s="81">
        <v>105703.6725</v>
      </c>
      <c r="R15" s="81">
        <v>106073.63535375001</v>
      </c>
      <c r="S15" s="81">
        <v>106444.89307748814</v>
      </c>
      <c r="T15" s="81">
        <v>106817.45020325936</v>
      </c>
      <c r="U15" s="81">
        <v>107191.31127897077</v>
      </c>
      <c r="V15" s="81">
        <v>107566.48086844716</v>
      </c>
      <c r="W15" s="81">
        <v>107942.96355148674</v>
      </c>
      <c r="X15" s="81">
        <v>108320.76392391695</v>
      </c>
      <c r="Y15" s="81">
        <v>108699.88659765066</v>
      </c>
      <c r="Z15" s="81">
        <v>109080.33620074244</v>
      </c>
      <c r="AA15" s="81">
        <v>109462.11737744504</v>
      </c>
      <c r="AB15" s="46"/>
      <c r="AC15" s="53">
        <f>'IS Drivers (II)'!AV20</f>
        <v>109708.11207265375</v>
      </c>
      <c r="AD15" s="53">
        <f>'IS Drivers (II)'!AW20</f>
        <v>109954.65959281706</v>
      </c>
      <c r="AE15" s="53">
        <f>'IS Drivers (II)'!AX20</f>
        <v>110201.76118030092</v>
      </c>
      <c r="AF15" s="53">
        <f>'IS Drivers (II)'!AY20</f>
        <v>110449.41808026325</v>
      </c>
      <c r="AG15" s="53">
        <f>'IS Drivers (II)'!AZ20</f>
        <v>110697.63154066021</v>
      </c>
      <c r="AH15" s="53">
        <f>'IS Drivers (II)'!BA20</f>
        <v>110946.40281225249</v>
      </c>
      <c r="AI15" s="53">
        <f>'IS Drivers (II)'!BB20</f>
        <v>111195.73314861163</v>
      </c>
      <c r="AJ15" s="53">
        <f>'IS Drivers (II)'!BC20</f>
        <v>111445.62380612633</v>
      </c>
      <c r="AK15" s="53">
        <f>'IS Drivers (II)'!BD20</f>
        <v>111696.07604400878</v>
      </c>
      <c r="AL15" s="53">
        <f>'IS Drivers (II)'!BE20</f>
        <v>111947.09112430098</v>
      </c>
      <c r="AM15" s="53">
        <f>'IS Drivers (II)'!BF20</f>
        <v>112198.67031188116</v>
      </c>
      <c r="AN15" s="53">
        <f>'IS Drivers (II)'!BG20</f>
        <v>112450.81487447007</v>
      </c>
      <c r="AO15" s="53">
        <f>'IS Drivers (II)'!BH20</f>
        <v>112703.52608263747</v>
      </c>
      <c r="AP15" s="53">
        <f>'IS Drivers (II)'!BI20</f>
        <v>112956.80520980843</v>
      </c>
      <c r="AQ15" s="53">
        <f>'IS Drivers (II)'!BJ20</f>
        <v>113210.65353226982</v>
      </c>
      <c r="AR15" s="53">
        <f>'IS Drivers (II)'!BK20</f>
        <v>113465.07232917669</v>
      </c>
      <c r="AS15" s="53">
        <f>'IS Drivers (II)'!BL20</f>
        <v>113720.06288255878</v>
      </c>
      <c r="AT15" s="53">
        <f>'IS Drivers (II)'!BM20</f>
        <v>113975.62647732689</v>
      </c>
      <c r="AU15" s="53">
        <f>'IS Drivers (II)'!BN20</f>
        <v>114231.76440127946</v>
      </c>
      <c r="AV15" s="53">
        <f>'IS Drivers (II)'!BO20</f>
        <v>114488.47794510897</v>
      </c>
      <c r="AW15" s="53">
        <f>'IS Drivers (II)'!BP20</f>
        <v>114745.76840240849</v>
      </c>
      <c r="AX15" s="53">
        <f>'IS Drivers (II)'!BQ20</f>
        <v>115003.63706967817</v>
      </c>
      <c r="AY15" s="53">
        <f>'IS Drivers (II)'!BR20</f>
        <v>115262.08524633182</v>
      </c>
      <c r="AZ15" s="53">
        <f>'IS Drivers (II)'!BS20</f>
        <v>115521.1142347034</v>
      </c>
      <c r="BA15" s="53">
        <f>'IS Drivers (II)'!BT20</f>
        <v>115780.72534005364</v>
      </c>
      <c r="BB15" s="53">
        <f>'IS Drivers (II)'!BU20</f>
        <v>116040.91987057656</v>
      </c>
      <c r="BC15" s="53">
        <f>'IS Drivers (II)'!BV20</f>
        <v>116301.6991374061</v>
      </c>
      <c r="BD15" s="53">
        <f>'IS Drivers (II)'!BW20</f>
        <v>116563.06445462274</v>
      </c>
      <c r="BE15" s="53">
        <f>'IS Drivers (II)'!BX20</f>
        <v>116825.01713926006</v>
      </c>
      <c r="BF15" s="53">
        <f>'IS Drivers (II)'!BY20</f>
        <v>117087.55851131145</v>
      </c>
      <c r="BG15" s="53">
        <f>'IS Drivers (II)'!BZ20</f>
        <v>117350.68989373669</v>
      </c>
      <c r="BH15" s="53">
        <f>'IS Drivers (II)'!CA20</f>
        <v>117614.41261246869</v>
      </c>
      <c r="BI15" s="53">
        <f>'IS Drivers (II)'!CB20</f>
        <v>117878.72799642012</v>
      </c>
      <c r="BJ15" s="53">
        <f>'IS Drivers (II)'!CC20</f>
        <v>118143.6373774901</v>
      </c>
      <c r="BK15" s="53">
        <f>'IS Drivers (II)'!CD20</f>
        <v>118409.14209057097</v>
      </c>
      <c r="BL15" s="53">
        <f>'IS Drivers (II)'!CE20</f>
        <v>118675.24347355496</v>
      </c>
    </row>
    <row r="16" spans="2:64" ht="15" customHeight="1" outlineLevel="1" x14ac:dyDescent="0.2">
      <c r="B16" s="76">
        <f>B15+1</f>
        <v>2</v>
      </c>
      <c r="C16" s="75"/>
      <c r="D16" s="81">
        <v>87653</v>
      </c>
      <c r="E16" s="81">
        <v>88953</v>
      </c>
      <c r="F16" s="81">
        <v>89264.335500000001</v>
      </c>
      <c r="G16" s="81">
        <v>89576.760674250007</v>
      </c>
      <c r="H16" s="81">
        <v>89890.279336609892</v>
      </c>
      <c r="I16" s="81">
        <v>90204.895314288035</v>
      </c>
      <c r="J16" s="81">
        <v>90520.612447888052</v>
      </c>
      <c r="K16" s="81">
        <v>90837.434591455662</v>
      </c>
      <c r="L16" s="81">
        <v>91155.365612525755</v>
      </c>
      <c r="M16" s="81">
        <v>91474.409392169604</v>
      </c>
      <c r="N16" s="81">
        <v>91794.569825042199</v>
      </c>
      <c r="O16" s="81">
        <v>92115.850819429848</v>
      </c>
      <c r="P16" s="81">
        <v>92438.256297297863</v>
      </c>
      <c r="Q16" s="81">
        <v>92761.790194338406</v>
      </c>
      <c r="R16" s="81">
        <v>93086.456460018599</v>
      </c>
      <c r="S16" s="81">
        <v>93412.259057628675</v>
      </c>
      <c r="T16" s="81">
        <v>93739.201964330379</v>
      </c>
      <c r="U16" s="81">
        <v>94067.289171205543</v>
      </c>
      <c r="V16" s="81">
        <v>94396.524683304771</v>
      </c>
      <c r="W16" s="81">
        <v>94726.912519696343</v>
      </c>
      <c r="X16" s="81">
        <v>102530</v>
      </c>
      <c r="Y16" s="81">
        <v>102530</v>
      </c>
      <c r="Z16" s="81">
        <v>102530</v>
      </c>
      <c r="AA16" s="81">
        <v>102530</v>
      </c>
      <c r="AB16" s="50"/>
      <c r="AC16" s="53">
        <f>'IS Drivers (II)'!AV21</f>
        <v>102760.41611750281</v>
      </c>
      <c r="AD16" s="53">
        <f>'IS Drivers (II)'!AW21</f>
        <v>102991.35005015442</v>
      </c>
      <c r="AE16" s="53">
        <f>'IS Drivers (II)'!AX21</f>
        <v>103222.80296164306</v>
      </c>
      <c r="AF16" s="53">
        <f>'IS Drivers (II)'!AY21</f>
        <v>103454.77601827214</v>
      </c>
      <c r="AG16" s="53">
        <f>'IS Drivers (II)'!AZ21</f>
        <v>103687.27038896612</v>
      </c>
      <c r="AH16" s="53">
        <f>'IS Drivers (II)'!BA21</f>
        <v>103920.28724527637</v>
      </c>
      <c r="AI16" s="53">
        <f>'IS Drivers (II)'!BB21</f>
        <v>104153.8277613871</v>
      </c>
      <c r="AJ16" s="53">
        <f>'IS Drivers (II)'!BC21</f>
        <v>104387.89311412128</v>
      </c>
      <c r="AK16" s="53">
        <f>'IS Drivers (II)'!BD21</f>
        <v>104622.48448294654</v>
      </c>
      <c r="AL16" s="53">
        <f>'IS Drivers (II)'!BE21</f>
        <v>104857.60304998116</v>
      </c>
      <c r="AM16" s="53">
        <f>'IS Drivers (II)'!BF21</f>
        <v>105093.24999999997</v>
      </c>
      <c r="AN16" s="53">
        <f>'IS Drivers (II)'!BG21</f>
        <v>105329.42652044036</v>
      </c>
      <c r="AO16" s="53">
        <f>'IS Drivers (II)'!BH21</f>
        <v>105566.13380140826</v>
      </c>
      <c r="AP16" s="53">
        <f>'IS Drivers (II)'!BI21</f>
        <v>105803.37303568411</v>
      </c>
      <c r="AQ16" s="53">
        <f>'IS Drivers (II)'!BJ21</f>
        <v>106041.14541872892</v>
      </c>
      <c r="AR16" s="53">
        <f>'IS Drivers (II)'!BK21</f>
        <v>106279.45214869025</v>
      </c>
      <c r="AS16" s="53">
        <f>'IS Drivers (II)'!BL21</f>
        <v>106518.29442640826</v>
      </c>
      <c r="AT16" s="53">
        <f>'IS Drivers (II)'!BM21</f>
        <v>106757.67345542177</v>
      </c>
      <c r="AU16" s="53">
        <f>'IS Drivers (II)'!BN21</f>
        <v>106997.5904419743</v>
      </c>
      <c r="AV16" s="53">
        <f>'IS Drivers (II)'!BO21</f>
        <v>107238.04659502021</v>
      </c>
      <c r="AW16" s="53">
        <f>'IS Drivers (II)'!BP21</f>
        <v>107479.04312623068</v>
      </c>
      <c r="AX16" s="53">
        <f>'IS Drivers (II)'!BQ21</f>
        <v>107720.58124999996</v>
      </c>
      <c r="AY16" s="53">
        <f>'IS Drivers (II)'!BR21</f>
        <v>107962.66218345135</v>
      </c>
      <c r="AZ16" s="53">
        <f>'IS Drivers (II)'!BS21</f>
        <v>108205.28714644344</v>
      </c>
      <c r="BA16" s="53">
        <f>'IS Drivers (II)'!BT21</f>
        <v>108448.45736157619</v>
      </c>
      <c r="BB16" s="53">
        <f>'IS Drivers (II)'!BU21</f>
        <v>108692.17405419712</v>
      </c>
      <c r="BC16" s="53">
        <f>'IS Drivers (II)'!BV21</f>
        <v>108936.43845240748</v>
      </c>
      <c r="BD16" s="53">
        <f>'IS Drivers (II)'!BW21</f>
        <v>109181.25178706844</v>
      </c>
      <c r="BE16" s="53">
        <f>'IS Drivers (II)'!BX21</f>
        <v>109426.61529180729</v>
      </c>
      <c r="BF16" s="53">
        <f>'IS Drivers (II)'!BY21</f>
        <v>109672.53020302365</v>
      </c>
      <c r="BG16" s="53">
        <f>'IS Drivers (II)'!BZ21</f>
        <v>109918.9977598957</v>
      </c>
      <c r="BH16" s="53">
        <f>'IS Drivers (II)'!CA21</f>
        <v>110166.01920438645</v>
      </c>
      <c r="BI16" s="53">
        <f>'IS Drivers (II)'!CB21</f>
        <v>110413.59578124995</v>
      </c>
      <c r="BJ16" s="53">
        <f>'IS Drivers (II)'!CC21</f>
        <v>110661.72873803764</v>
      </c>
      <c r="BK16" s="53">
        <f>'IS Drivers (II)'!CD21</f>
        <v>110910.41932510454</v>
      </c>
      <c r="BL16" s="53">
        <f>'IS Drivers (II)'!CE21</f>
        <v>111159.66879561561</v>
      </c>
    </row>
    <row r="17" spans="2:64" ht="15" customHeight="1" outlineLevel="1" x14ac:dyDescent="0.2">
      <c r="B17" s="76">
        <f t="shared" ref="B17:B19" si="11">B16+1</f>
        <v>3</v>
      </c>
      <c r="C17" s="75"/>
      <c r="D17" s="81">
        <v>78045</v>
      </c>
      <c r="E17" s="81">
        <v>78318.157500000001</v>
      </c>
      <c r="F17" s="81">
        <v>78592.271051250005</v>
      </c>
      <c r="G17" s="81">
        <v>78867.343999929391</v>
      </c>
      <c r="H17" s="81">
        <v>79143.379703929153</v>
      </c>
      <c r="I17" s="81">
        <v>79420.381532892905</v>
      </c>
      <c r="J17" s="81">
        <v>79698.352868258036</v>
      </c>
      <c r="K17" s="81">
        <v>79977.297103296951</v>
      </c>
      <c r="L17" s="81">
        <v>80257.217643158496</v>
      </c>
      <c r="M17" s="81">
        <v>80538.117904909552</v>
      </c>
      <c r="N17" s="81">
        <v>80820.001317576738</v>
      </c>
      <c r="O17" s="81">
        <v>81102.871322188264</v>
      </c>
      <c r="P17" s="81">
        <v>79820</v>
      </c>
      <c r="Q17" s="81">
        <v>80099.37000000001</v>
      </c>
      <c r="R17" s="81">
        <v>80379.717795000019</v>
      </c>
      <c r="S17" s="81">
        <v>80661.046807282517</v>
      </c>
      <c r="T17" s="81">
        <v>80943.360471108012</v>
      </c>
      <c r="U17" s="81">
        <v>81226.662232756891</v>
      </c>
      <c r="V17" s="81">
        <v>81510.95555057154</v>
      </c>
      <c r="W17" s="81">
        <v>81796.243894998552</v>
      </c>
      <c r="X17" s="81">
        <v>78556</v>
      </c>
      <c r="Y17" s="81">
        <v>78556</v>
      </c>
      <c r="Z17" s="81">
        <v>78556</v>
      </c>
      <c r="AA17" s="81">
        <v>78556</v>
      </c>
      <c r="AB17" s="50"/>
      <c r="AC17" s="53">
        <f>'IS Drivers (II)'!AV22</f>
        <v>78732.539242431987</v>
      </c>
      <c r="AD17" s="53">
        <f>'IS Drivers (II)'!AW22</f>
        <v>78909.475222275738</v>
      </c>
      <c r="AE17" s="53">
        <f>'IS Drivers (II)'!AX22</f>
        <v>79086.808831120972</v>
      </c>
      <c r="AF17" s="53">
        <f>'IS Drivers (II)'!AY22</f>
        <v>79264.540962561077</v>
      </c>
      <c r="AG17" s="53">
        <f>'IS Drivers (II)'!AZ22</f>
        <v>79442.672512197634</v>
      </c>
      <c r="AH17" s="53">
        <f>'IS Drivers (II)'!BA22</f>
        <v>79621.204377644899</v>
      </c>
      <c r="AI17" s="53">
        <f>'IS Drivers (II)'!BB22</f>
        <v>79800.137458534344</v>
      </c>
      <c r="AJ17" s="53">
        <f>'IS Drivers (II)'!BC22</f>
        <v>79979.472656519196</v>
      </c>
      <c r="AK17" s="53">
        <f>'IS Drivers (II)'!BD22</f>
        <v>80159.21087527895</v>
      </c>
      <c r="AL17" s="53">
        <f>'IS Drivers (II)'!BE22</f>
        <v>80339.353020523966</v>
      </c>
      <c r="AM17" s="53">
        <f>'IS Drivers (II)'!BF22</f>
        <v>80519.899999999994</v>
      </c>
      <c r="AN17" s="53">
        <f>'IS Drivers (II)'!BG22</f>
        <v>80700.852723492775</v>
      </c>
      <c r="AO17" s="53">
        <f>'IS Drivers (II)'!BH22</f>
        <v>80882.212102832622</v>
      </c>
      <c r="AP17" s="53">
        <f>'IS Drivers (II)'!BI22</f>
        <v>81063.97905189899</v>
      </c>
      <c r="AQ17" s="53">
        <f>'IS Drivers (II)'!BJ22</f>
        <v>81246.154486625106</v>
      </c>
      <c r="AR17" s="53">
        <f>'IS Drivers (II)'!BK22</f>
        <v>81428.739325002578</v>
      </c>
      <c r="AS17" s="53">
        <f>'IS Drivers (II)'!BL22</f>
        <v>81611.734487086025</v>
      </c>
      <c r="AT17" s="53">
        <f>'IS Drivers (II)'!BM22</f>
        <v>81795.140894997705</v>
      </c>
      <c r="AU17" s="53">
        <f>'IS Drivers (II)'!BN22</f>
        <v>81978.959472932169</v>
      </c>
      <c r="AV17" s="53">
        <f>'IS Drivers (II)'!BO22</f>
        <v>82163.19114716092</v>
      </c>
      <c r="AW17" s="53">
        <f>'IS Drivers (II)'!BP22</f>
        <v>82347.836846037055</v>
      </c>
      <c r="AX17" s="53">
        <f>'IS Drivers (II)'!BQ22</f>
        <v>82532.897499999992</v>
      </c>
      <c r="AY17" s="53">
        <f>'IS Drivers (II)'!BR22</f>
        <v>82718.3740415801</v>
      </c>
      <c r="AZ17" s="53">
        <f>'IS Drivers (II)'!BS22</f>
        <v>82904.267405403443</v>
      </c>
      <c r="BA17" s="53">
        <f>'IS Drivers (II)'!BT22</f>
        <v>83090.578528196464</v>
      </c>
      <c r="BB17" s="53">
        <f>'IS Drivers (II)'!BU22</f>
        <v>83277.308348790728</v>
      </c>
      <c r="BC17" s="53">
        <f>'IS Drivers (II)'!BV22</f>
        <v>83464.457808127641</v>
      </c>
      <c r="BD17" s="53">
        <f>'IS Drivers (II)'!BW22</f>
        <v>83652.027849263177</v>
      </c>
      <c r="BE17" s="53">
        <f>'IS Drivers (II)'!BX22</f>
        <v>83840.019417372649</v>
      </c>
      <c r="BF17" s="53">
        <f>'IS Drivers (II)'!BY22</f>
        <v>84028.433459755484</v>
      </c>
      <c r="BG17" s="53">
        <f>'IS Drivers (II)'!BZ22</f>
        <v>84217.270925839955</v>
      </c>
      <c r="BH17" s="53">
        <f>'IS Drivers (II)'!CA22</f>
        <v>84406.532767187993</v>
      </c>
      <c r="BI17" s="53">
        <f>'IS Drivers (II)'!CB22</f>
        <v>84596.219937499991</v>
      </c>
      <c r="BJ17" s="53">
        <f>'IS Drivers (II)'!CC22</f>
        <v>84786.333392619592</v>
      </c>
      <c r="BK17" s="53">
        <f>'IS Drivers (II)'!CD22</f>
        <v>84976.874090538506</v>
      </c>
      <c r="BL17" s="53">
        <f>'IS Drivers (II)'!CE22</f>
        <v>85167.842991401354</v>
      </c>
    </row>
    <row r="18" spans="2:64" ht="15" customHeight="1" outlineLevel="1" x14ac:dyDescent="0.2">
      <c r="B18" s="76">
        <f t="shared" si="11"/>
        <v>4</v>
      </c>
      <c r="C18" s="75"/>
      <c r="D18" s="81">
        <v>77539.943250000011</v>
      </c>
      <c r="E18" s="81">
        <v>85432</v>
      </c>
      <c r="F18" s="81">
        <v>77000</v>
      </c>
      <c r="G18" s="81">
        <v>77269.5</v>
      </c>
      <c r="H18" s="81">
        <v>77539.943250000011</v>
      </c>
      <c r="I18" s="81">
        <v>77811.333051375012</v>
      </c>
      <c r="J18" s="81">
        <v>78083.672717054826</v>
      </c>
      <c r="K18" s="81">
        <v>78356.96557156452</v>
      </c>
      <c r="L18" s="81">
        <v>78631.214951065005</v>
      </c>
      <c r="M18" s="81">
        <v>78906.424203393733</v>
      </c>
      <c r="N18" s="81">
        <v>79182.596688105623</v>
      </c>
      <c r="O18" s="81">
        <v>79459.735776514004</v>
      </c>
      <c r="P18" s="81">
        <v>79737.844851731803</v>
      </c>
      <c r="Q18" s="81">
        <v>80016.927308712868</v>
      </c>
      <c r="R18" s="81">
        <v>80296.986554293369</v>
      </c>
      <c r="S18" s="81">
        <v>80578.026007233406</v>
      </c>
      <c r="T18" s="81">
        <v>80860.049098258722</v>
      </c>
      <c r="U18" s="81">
        <v>81143.059270102633</v>
      </c>
      <c r="V18" s="81">
        <v>81427.059977547993</v>
      </c>
      <c r="W18" s="81">
        <v>80312</v>
      </c>
      <c r="X18" s="81">
        <v>80593.092000000004</v>
      </c>
      <c r="Y18" s="81">
        <v>80875.167822000003</v>
      </c>
      <c r="Z18" s="81">
        <v>81158.230909377002</v>
      </c>
      <c r="AA18" s="81">
        <v>81442.284717559829</v>
      </c>
      <c r="AB18" s="50"/>
      <c r="AC18" s="53">
        <f>'IS Drivers (II)'!AV23</f>
        <v>81625.310320263219</v>
      </c>
      <c r="AD18" s="53">
        <f>'IS Drivers (II)'!AW23</f>
        <v>81808.747237204196</v>
      </c>
      <c r="AE18" s="53">
        <f>'IS Drivers (II)'!AX23</f>
        <v>81992.596392731022</v>
      </c>
      <c r="AF18" s="53">
        <f>'IS Drivers (II)'!AY23</f>
        <v>82176.858713269292</v>
      </c>
      <c r="AG18" s="53">
        <f>'IS Drivers (II)'!AZ23</f>
        <v>82361.535127326541</v>
      </c>
      <c r="AH18" s="53">
        <f>'IS Drivers (II)'!BA23</f>
        <v>82546.626565496932</v>
      </c>
      <c r="AI18" s="53">
        <f>'IS Drivers (II)'!BB23</f>
        <v>82732.133960465988</v>
      </c>
      <c r="AJ18" s="53">
        <f>'IS Drivers (II)'!BC23</f>
        <v>82918.058247015229</v>
      </c>
      <c r="AK18" s="53">
        <f>'IS Drivers (II)'!BD23</f>
        <v>83104.400362026936</v>
      </c>
      <c r="AL18" s="53">
        <f>'IS Drivers (II)'!BE23</f>
        <v>83291.161244488831</v>
      </c>
      <c r="AM18" s="53">
        <f>'IS Drivers (II)'!BF23</f>
        <v>83478.341835498839</v>
      </c>
      <c r="AN18" s="53">
        <f>'IS Drivers (II)'!BG23</f>
        <v>83665.943078269818</v>
      </c>
      <c r="AO18" s="53">
        <f>'IS Drivers (II)'!BH23</f>
        <v>83853.965918134316</v>
      </c>
      <c r="AP18" s="53">
        <f>'IS Drivers (II)'!BI23</f>
        <v>84042.411302549313</v>
      </c>
      <c r="AQ18" s="53">
        <f>'IS Drivers (II)'!BJ23</f>
        <v>84231.280181101043</v>
      </c>
      <c r="AR18" s="53">
        <f>'IS Drivers (II)'!BK23</f>
        <v>84420.573505509718</v>
      </c>
      <c r="AS18" s="53">
        <f>'IS Drivers (II)'!BL23</f>
        <v>84610.292229634375</v>
      </c>
      <c r="AT18" s="53">
        <f>'IS Drivers (II)'!BM23</f>
        <v>84800.437309477653</v>
      </c>
      <c r="AU18" s="53">
        <f>'IS Drivers (II)'!BN23</f>
        <v>84991.009703190619</v>
      </c>
      <c r="AV18" s="53">
        <f>'IS Drivers (II)'!BO23</f>
        <v>85182.010371077617</v>
      </c>
      <c r="AW18" s="53">
        <f>'IS Drivers (II)'!BP23</f>
        <v>85373.440275601053</v>
      </c>
      <c r="AX18" s="53">
        <f>'IS Drivers (II)'!BQ23</f>
        <v>85565.300381386318</v>
      </c>
      <c r="AY18" s="53">
        <f>'IS Drivers (II)'!BR23</f>
        <v>85757.59165522657</v>
      </c>
      <c r="AZ18" s="53">
        <f>'IS Drivers (II)'!BS23</f>
        <v>85950.315066087671</v>
      </c>
      <c r="BA18" s="53">
        <f>'IS Drivers (II)'!BT23</f>
        <v>86143.471585113046</v>
      </c>
      <c r="BB18" s="53">
        <f>'IS Drivers (II)'!BU23</f>
        <v>86337.062185628558</v>
      </c>
      <c r="BC18" s="53">
        <f>'IS Drivers (II)'!BV23</f>
        <v>86531.087843147441</v>
      </c>
      <c r="BD18" s="53">
        <f>'IS Drivers (II)'!BW23</f>
        <v>86725.549535375205</v>
      </c>
      <c r="BE18" s="53">
        <f>'IS Drivers (II)'!BX23</f>
        <v>86920.448242214567</v>
      </c>
      <c r="BF18" s="53">
        <f>'IS Drivers (II)'!BY23</f>
        <v>87115.784945770356</v>
      </c>
      <c r="BG18" s="53">
        <f>'IS Drivers (II)'!BZ23</f>
        <v>87311.560630354521</v>
      </c>
      <c r="BH18" s="53">
        <f>'IS Drivers (II)'!CA23</f>
        <v>87507.776282491046</v>
      </c>
      <c r="BI18" s="53">
        <f>'IS Drivers (II)'!CB23</f>
        <v>87704.432890920943</v>
      </c>
      <c r="BJ18" s="53">
        <f>'IS Drivers (II)'!CC23</f>
        <v>87901.531446607201</v>
      </c>
      <c r="BK18" s="53">
        <f>'IS Drivers (II)'!CD23</f>
        <v>88099.072942739833</v>
      </c>
      <c r="BL18" s="53">
        <f>'IS Drivers (II)'!CE23</f>
        <v>88297.058374740838</v>
      </c>
    </row>
    <row r="19" spans="2:64" ht="15" customHeight="1" outlineLevel="1" x14ac:dyDescent="0.2">
      <c r="B19" s="76">
        <f t="shared" si="11"/>
        <v>5</v>
      </c>
      <c r="C19" s="75"/>
      <c r="D19" s="81">
        <v>56888</v>
      </c>
      <c r="E19" s="81">
        <v>57087.108</v>
      </c>
      <c r="F19" s="81">
        <v>57286.912878000003</v>
      </c>
      <c r="G19" s="81">
        <v>57487.417073073004</v>
      </c>
      <c r="H19" s="81">
        <v>57688.623032828764</v>
      </c>
      <c r="I19" s="81">
        <v>57890.533213443669</v>
      </c>
      <c r="J19" s="81">
        <v>58093.150079690728</v>
      </c>
      <c r="K19" s="81">
        <v>58296.476104969646</v>
      </c>
      <c r="L19" s="81">
        <v>58500.513771337042</v>
      </c>
      <c r="M19" s="81">
        <v>58705.265569536728</v>
      </c>
      <c r="N19" s="81">
        <v>58910.733999030112</v>
      </c>
      <c r="O19" s="81">
        <v>59116.921568026723</v>
      </c>
      <c r="P19" s="81">
        <v>59323.830793514819</v>
      </c>
      <c r="Q19" s="81">
        <v>59531.464201292125</v>
      </c>
      <c r="R19" s="81">
        <v>59739.824325996648</v>
      </c>
      <c r="S19" s="81">
        <v>59948.91371113764</v>
      </c>
      <c r="T19" s="81">
        <v>60158.734909126622</v>
      </c>
      <c r="U19" s="81">
        <v>60369.29048130857</v>
      </c>
      <c r="V19" s="81">
        <v>60580.582997993151</v>
      </c>
      <c r="W19" s="81">
        <v>60792.615038486132</v>
      </c>
      <c r="X19" s="81">
        <v>61005.389191120834</v>
      </c>
      <c r="Y19" s="81">
        <v>61218.908053289757</v>
      </c>
      <c r="Z19" s="81">
        <v>61433.174231476274</v>
      </c>
      <c r="AA19" s="81">
        <v>61648.190341286441</v>
      </c>
      <c r="AB19" s="50"/>
      <c r="AC19" s="53">
        <f>'IS Drivers (II)'!AV24</f>
        <v>61786.732589111605</v>
      </c>
      <c r="AD19" s="53">
        <f>'IS Drivers (II)'!AW24</f>
        <v>61925.586183536339</v>
      </c>
      <c r="AE19" s="53">
        <f>'IS Drivers (II)'!AX24</f>
        <v>62064.751824251216</v>
      </c>
      <c r="AF19" s="53">
        <f>'IS Drivers (II)'!AY24</f>
        <v>62204.230212519236</v>
      </c>
      <c r="AG19" s="53">
        <f>'IS Drivers (II)'!AZ24</f>
        <v>62344.022051179338</v>
      </c>
      <c r="AH19" s="53">
        <f>'IS Drivers (II)'!BA24</f>
        <v>62484.128044649959</v>
      </c>
      <c r="AI19" s="53">
        <f>'IS Drivers (II)'!BB24</f>
        <v>62624.548898932582</v>
      </c>
      <c r="AJ19" s="53">
        <f>'IS Drivers (II)'!BC24</f>
        <v>62765.285321615287</v>
      </c>
      <c r="AK19" s="53">
        <f>'IS Drivers (II)'!BD24</f>
        <v>62906.338021876312</v>
      </c>
      <c r="AL19" s="53">
        <f>'IS Drivers (II)'!BE24</f>
        <v>63047.707710487652</v>
      </c>
      <c r="AM19" s="53">
        <f>'IS Drivers (II)'!BF24</f>
        <v>63189.395099818612</v>
      </c>
      <c r="AN19" s="53">
        <f>'IS Drivers (II)'!BG24</f>
        <v>63331.4009038394</v>
      </c>
      <c r="AO19" s="53">
        <f>'IS Drivers (II)'!BH24</f>
        <v>63473.725838124752</v>
      </c>
      <c r="AP19" s="53">
        <f>'IS Drivers (II)'!BI24</f>
        <v>63616.370619857502</v>
      </c>
      <c r="AQ19" s="53">
        <f>'IS Drivers (II)'!BJ24</f>
        <v>63759.335967832223</v>
      </c>
      <c r="AR19" s="53">
        <f>'IS Drivers (II)'!BK24</f>
        <v>63902.622602458825</v>
      </c>
      <c r="AS19" s="53">
        <f>'IS Drivers (II)'!BL24</f>
        <v>64046.231245766212</v>
      </c>
      <c r="AT19" s="53">
        <f>'IS Drivers (II)'!BM24</f>
        <v>64190.1626214059</v>
      </c>
      <c r="AU19" s="53">
        <f>'IS Drivers (II)'!BN24</f>
        <v>64334.417454655668</v>
      </c>
      <c r="AV19" s="53">
        <f>'IS Drivers (II)'!BO24</f>
        <v>64478.99647242322</v>
      </c>
      <c r="AW19" s="53">
        <f>'IS Drivers (II)'!BP24</f>
        <v>64623.900403249841</v>
      </c>
      <c r="AX19" s="53">
        <f>'IS Drivers (II)'!BQ24</f>
        <v>64769.129977314071</v>
      </c>
      <c r="AY19" s="53">
        <f>'IS Drivers (II)'!BR24</f>
        <v>64914.685926435384</v>
      </c>
      <c r="AZ19" s="53">
        <f>'IS Drivers (II)'!BS24</f>
        <v>65060.568984077872</v>
      </c>
      <c r="BA19" s="53">
        <f>'IS Drivers (II)'!BT24</f>
        <v>65206.779885353943</v>
      </c>
      <c r="BB19" s="53">
        <f>'IS Drivers (II)'!BU24</f>
        <v>65353.319367028031</v>
      </c>
      <c r="BC19" s="53">
        <f>'IS Drivers (II)'!BV24</f>
        <v>65500.188167520297</v>
      </c>
      <c r="BD19" s="53">
        <f>'IS Drivers (II)'!BW24</f>
        <v>65647.387026910365</v>
      </c>
      <c r="BE19" s="53">
        <f>'IS Drivers (II)'!BX24</f>
        <v>65794.91668694104</v>
      </c>
      <c r="BF19" s="53">
        <f>'IS Drivers (II)'!BY24</f>
        <v>65942.777891022051</v>
      </c>
      <c r="BG19" s="53">
        <f>'IS Drivers (II)'!BZ24</f>
        <v>66090.971384233795</v>
      </c>
      <c r="BH19" s="53">
        <f>'IS Drivers (II)'!CA24</f>
        <v>66239.497913331084</v>
      </c>
      <c r="BI19" s="53">
        <f>'IS Drivers (II)'!CB24</f>
        <v>66388.358226746917</v>
      </c>
      <c r="BJ19" s="53">
        <f>'IS Drivers (II)'!CC24</f>
        <v>66537.553074596261</v>
      </c>
      <c r="BK19" s="53">
        <f>'IS Drivers (II)'!CD24</f>
        <v>66687.083208679804</v>
      </c>
      <c r="BL19" s="53">
        <f>'IS Drivers (II)'!CE24</f>
        <v>66836.949382487772</v>
      </c>
    </row>
    <row r="20" spans="2:64" ht="5.0999999999999996" customHeight="1" outlineLevel="1" x14ac:dyDescent="0.2">
      <c r="B20" s="75"/>
      <c r="C20" s="7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50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</row>
    <row r="21" spans="2:64" s="54" customFormat="1" ht="15" customHeight="1" x14ac:dyDescent="0.2">
      <c r="B21" s="32" t="s">
        <v>20</v>
      </c>
      <c r="C21" s="32"/>
      <c r="D21" s="57">
        <f>SUM(D15:D19)</f>
        <v>378170.94325000001</v>
      </c>
      <c r="E21" s="57">
        <f t="shared" ref="E21:AA21" si="12">SUM(E15:E19)</f>
        <v>388108.42300000001</v>
      </c>
      <c r="F21" s="57">
        <f t="shared" si="12"/>
        <v>380735.79048050003</v>
      </c>
      <c r="G21" s="57">
        <f t="shared" si="12"/>
        <v>382068.36574718176</v>
      </c>
      <c r="H21" s="57">
        <f t="shared" si="12"/>
        <v>383405.60502729705</v>
      </c>
      <c r="I21" s="57">
        <f t="shared" si="12"/>
        <v>384747.52464489249</v>
      </c>
      <c r="J21" s="57">
        <f t="shared" si="12"/>
        <v>386094.14098114969</v>
      </c>
      <c r="K21" s="57">
        <f t="shared" si="12"/>
        <v>387445.47047458368</v>
      </c>
      <c r="L21" s="57">
        <f t="shared" si="12"/>
        <v>388801.52962124482</v>
      </c>
      <c r="M21" s="57">
        <f t="shared" si="12"/>
        <v>390162.33497491915</v>
      </c>
      <c r="N21" s="57">
        <f t="shared" si="12"/>
        <v>391527.90314733144</v>
      </c>
      <c r="O21" s="57">
        <f t="shared" si="12"/>
        <v>392898.25080834707</v>
      </c>
      <c r="P21" s="57">
        <f t="shared" si="12"/>
        <v>416654.93194254453</v>
      </c>
      <c r="Q21" s="57">
        <f t="shared" si="12"/>
        <v>418113.22420434339</v>
      </c>
      <c r="R21" s="57">
        <f t="shared" si="12"/>
        <v>419576.62048905861</v>
      </c>
      <c r="S21" s="57">
        <f t="shared" si="12"/>
        <v>421045.13866077043</v>
      </c>
      <c r="T21" s="57">
        <f t="shared" si="12"/>
        <v>422518.79664608312</v>
      </c>
      <c r="U21" s="57">
        <f t="shared" si="12"/>
        <v>423997.61243434442</v>
      </c>
      <c r="V21" s="57">
        <f t="shared" si="12"/>
        <v>425481.60407786461</v>
      </c>
      <c r="W21" s="57">
        <f t="shared" si="12"/>
        <v>425570.73500466777</v>
      </c>
      <c r="X21" s="57">
        <f t="shared" si="12"/>
        <v>431005.24511503777</v>
      </c>
      <c r="Y21" s="57">
        <f t="shared" si="12"/>
        <v>431879.96247294039</v>
      </c>
      <c r="Z21" s="57">
        <f t="shared" si="12"/>
        <v>432757.74134159571</v>
      </c>
      <c r="AA21" s="57">
        <f t="shared" si="12"/>
        <v>433638.59243629128</v>
      </c>
      <c r="AB21" s="56"/>
      <c r="AC21" s="57">
        <f t="shared" ref="AC21:AZ21" si="13">SUM(AC15:AC19)</f>
        <v>434613.11034196336</v>
      </c>
      <c r="AD21" s="57">
        <f t="shared" si="13"/>
        <v>435589.81828598771</v>
      </c>
      <c r="AE21" s="57">
        <f t="shared" si="13"/>
        <v>436568.72119004716</v>
      </c>
      <c r="AF21" s="57">
        <f t="shared" si="13"/>
        <v>437549.82398688502</v>
      </c>
      <c r="AG21" s="57">
        <f t="shared" si="13"/>
        <v>438533.13162032986</v>
      </c>
      <c r="AH21" s="57">
        <f t="shared" si="13"/>
        <v>439518.64904532058</v>
      </c>
      <c r="AI21" s="57">
        <f t="shared" si="13"/>
        <v>440506.38122793165</v>
      </c>
      <c r="AJ21" s="57">
        <f t="shared" si="13"/>
        <v>441496.33314539731</v>
      </c>
      <c r="AK21" s="57">
        <f t="shared" si="13"/>
        <v>442488.5097861375</v>
      </c>
      <c r="AL21" s="57">
        <f t="shared" si="13"/>
        <v>443482.9161497826</v>
      </c>
      <c r="AM21" s="57">
        <f t="shared" si="13"/>
        <v>444479.55724719854</v>
      </c>
      <c r="AN21" s="57">
        <f t="shared" si="13"/>
        <v>445478.43810051243</v>
      </c>
      <c r="AO21" s="57">
        <f t="shared" si="13"/>
        <v>446479.56374313741</v>
      </c>
      <c r="AP21" s="57">
        <f t="shared" si="13"/>
        <v>447482.93921979837</v>
      </c>
      <c r="AQ21" s="57">
        <f t="shared" si="13"/>
        <v>448488.56958655716</v>
      </c>
      <c r="AR21" s="57">
        <f t="shared" si="13"/>
        <v>449496.45991083805</v>
      </c>
      <c r="AS21" s="57">
        <f t="shared" si="13"/>
        <v>450506.61527145363</v>
      </c>
      <c r="AT21" s="57">
        <f t="shared" si="13"/>
        <v>451519.04075862991</v>
      </c>
      <c r="AU21" s="57">
        <f t="shared" si="13"/>
        <v>452533.74147403223</v>
      </c>
      <c r="AV21" s="57">
        <f t="shared" si="13"/>
        <v>453550.7225307909</v>
      </c>
      <c r="AW21" s="57">
        <f t="shared" si="13"/>
        <v>454569.98905352713</v>
      </c>
      <c r="AX21" s="57">
        <f t="shared" si="13"/>
        <v>455591.54617837851</v>
      </c>
      <c r="AY21" s="57">
        <f t="shared" si="13"/>
        <v>456615.39905302518</v>
      </c>
      <c r="AZ21" s="57">
        <f t="shared" si="13"/>
        <v>457641.55283671583</v>
      </c>
      <c r="BA21" s="57">
        <f t="shared" ref="BA21:BL21" si="14">SUM(BA15:BA19)</f>
        <v>458670.01270029321</v>
      </c>
      <c r="BB21" s="57">
        <f t="shared" si="14"/>
        <v>459700.78382622101</v>
      </c>
      <c r="BC21" s="57">
        <f t="shared" si="14"/>
        <v>460733.87140860897</v>
      </c>
      <c r="BD21" s="57">
        <f t="shared" si="14"/>
        <v>461769.28065323993</v>
      </c>
      <c r="BE21" s="57">
        <f t="shared" si="14"/>
        <v>462807.01677759562</v>
      </c>
      <c r="BF21" s="57">
        <f t="shared" si="14"/>
        <v>463847.08501088299</v>
      </c>
      <c r="BG21" s="57">
        <f t="shared" si="14"/>
        <v>464889.49059406068</v>
      </c>
      <c r="BH21" s="57">
        <f t="shared" si="14"/>
        <v>465934.23877986526</v>
      </c>
      <c r="BI21" s="57">
        <f t="shared" si="14"/>
        <v>466981.33483283792</v>
      </c>
      <c r="BJ21" s="57">
        <f t="shared" si="14"/>
        <v>468030.78402935079</v>
      </c>
      <c r="BK21" s="57">
        <f t="shared" si="14"/>
        <v>469082.59165763366</v>
      </c>
      <c r="BL21" s="57">
        <f t="shared" si="14"/>
        <v>470136.76301780052</v>
      </c>
    </row>
    <row r="22" spans="2:64" s="54" customFormat="1" ht="5.0999999999999996" customHeight="1" x14ac:dyDescent="0.2">
      <c r="B22" s="41"/>
      <c r="C22" s="41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6"/>
    </row>
    <row r="23" spans="2:64" ht="15" customHeight="1" outlineLevel="1" x14ac:dyDescent="0.2">
      <c r="B23" s="77">
        <v>1</v>
      </c>
      <c r="C23" s="79"/>
      <c r="D23" s="81">
        <v>35000</v>
      </c>
      <c r="E23" s="81">
        <v>35000</v>
      </c>
      <c r="F23" s="81">
        <v>35000</v>
      </c>
      <c r="G23" s="81">
        <v>35000</v>
      </c>
      <c r="H23" s="81">
        <v>35000</v>
      </c>
      <c r="I23" s="81">
        <v>37500</v>
      </c>
      <c r="J23" s="81">
        <v>37500</v>
      </c>
      <c r="K23" s="81">
        <v>37500</v>
      </c>
      <c r="L23" s="81">
        <v>37500</v>
      </c>
      <c r="M23" s="81">
        <v>37500</v>
      </c>
      <c r="N23" s="81">
        <v>45000</v>
      </c>
      <c r="O23" s="81">
        <v>45000</v>
      </c>
      <c r="P23" s="81">
        <v>45000</v>
      </c>
      <c r="Q23" s="81">
        <v>45000</v>
      </c>
      <c r="R23" s="81">
        <v>45000</v>
      </c>
      <c r="S23" s="81">
        <v>45000</v>
      </c>
      <c r="T23" s="81">
        <v>45000</v>
      </c>
      <c r="U23" s="81">
        <v>45000</v>
      </c>
      <c r="V23" s="81">
        <v>45000</v>
      </c>
      <c r="W23" s="81">
        <v>47500</v>
      </c>
      <c r="X23" s="81">
        <v>47500</v>
      </c>
      <c r="Y23" s="81">
        <v>47500</v>
      </c>
      <c r="Z23" s="81">
        <v>50000</v>
      </c>
      <c r="AA23" s="81">
        <v>50000</v>
      </c>
      <c r="AB23" s="50"/>
      <c r="AC23" s="53">
        <f ca="1">'IS Drivers (II)'!AV28</f>
        <v>45200.591454516376</v>
      </c>
      <c r="AD23" s="53">
        <f ca="1">'IS Drivers (II)'!AW28</f>
        <v>45056.030340672245</v>
      </c>
      <c r="AE23" s="53">
        <f ca="1">'IS Drivers (II)'!AX28</f>
        <v>45144.950267068394</v>
      </c>
      <c r="AF23" s="53">
        <f ca="1">'IS Drivers (II)'!AY28</f>
        <v>45245.786590909847</v>
      </c>
      <c r="AG23" s="53">
        <f ca="1">'IS Drivers (II)'!AZ28</f>
        <v>45347.436669562892</v>
      </c>
      <c r="AH23" s="53">
        <f ca="1">'IS Drivers (II)'!BA28</f>
        <v>45449.344610102009</v>
      </c>
      <c r="AI23" s="53">
        <f ca="1">'IS Drivers (II)'!BB28</f>
        <v>45551.483043268818</v>
      </c>
      <c r="AJ23" s="53">
        <f ca="1">'IS Drivers (II)'!BC28</f>
        <v>45653.851086472299</v>
      </c>
      <c r="AK23" s="53">
        <f ca="1">'IS Drivers (II)'!BD28</f>
        <v>45756.449185529826</v>
      </c>
      <c r="AL23" s="53">
        <f ca="1">'IS Drivers (II)'!BE28</f>
        <v>45859.277853929729</v>
      </c>
      <c r="AM23" s="53">
        <f ca="1">'IS Drivers (II)'!BF28</f>
        <v>45962.337609655224</v>
      </c>
      <c r="AN23" s="53">
        <f ca="1">'IS Drivers (II)'!BG28</f>
        <v>46065.628972021041</v>
      </c>
      <c r="AO23" s="53">
        <f ca="1">'IS Drivers (II)'!BH28</f>
        <v>46169.152461517369</v>
      </c>
      <c r="AP23" s="53">
        <f ca="1">'IS Drivers (II)'!BI28</f>
        <v>46272.90859980449</v>
      </c>
      <c r="AQ23" s="53">
        <f ca="1">'IS Drivers (II)'!BJ28</f>
        <v>46376.897909715059</v>
      </c>
      <c r="AR23" s="53">
        <f ca="1">'IS Drivers (II)'!BK28</f>
        <v>46481.120915256659</v>
      </c>
      <c r="AS23" s="53">
        <f ca="1">'IS Drivers (II)'!BL28</f>
        <v>46585.578141614526</v>
      </c>
      <c r="AT23" s="53">
        <f ca="1">'IS Drivers (II)'!BM28</f>
        <v>46690.270115154126</v>
      </c>
      <c r="AU23" s="53">
        <f ca="1">'IS Drivers (II)'!BN28</f>
        <v>46795.197363423817</v>
      </c>
      <c r="AV23" s="53">
        <f ca="1">'IS Drivers (II)'!BO28</f>
        <v>46900.360415157535</v>
      </c>
      <c r="AW23" s="53">
        <f ca="1">'IS Drivers (II)'!BP28</f>
        <v>47005.759800277439</v>
      </c>
      <c r="AX23" s="53">
        <f ca="1">'IS Drivers (II)'!BQ28</f>
        <v>47111.396049896575</v>
      </c>
      <c r="AY23" s="53">
        <f ca="1">'IS Drivers (II)'!BR28</f>
        <v>47217.269696321564</v>
      </c>
      <c r="AZ23" s="53">
        <f ca="1">'IS Drivers (II)'!BS28</f>
        <v>47323.381273055304</v>
      </c>
      <c r="BA23" s="53">
        <f ca="1">'IS Drivers (II)'!BT28</f>
        <v>47429.731314799603</v>
      </c>
      <c r="BB23" s="53">
        <f ca="1">'IS Drivers (II)'!BU28</f>
        <v>47536.320357457924</v>
      </c>
      <c r="BC23" s="53">
        <f ca="1">'IS Drivers (II)'!BV28</f>
        <v>47643.148938138074</v>
      </c>
      <c r="BD23" s="53">
        <f ca="1">'IS Drivers (II)'!BW28</f>
        <v>47750.217595154885</v>
      </c>
      <c r="BE23" s="53">
        <f ca="1">'IS Drivers (II)'!BX28</f>
        <v>47857.526868032975</v>
      </c>
      <c r="BF23" s="53">
        <f ca="1">'IS Drivers (II)'!BY28</f>
        <v>47965.077297509408</v>
      </c>
      <c r="BG23" s="53">
        <f ca="1">'IS Drivers (II)'!BZ28</f>
        <v>48072.869425536475</v>
      </c>
      <c r="BH23" s="53">
        <f ca="1">'IS Drivers (II)'!CA28</f>
        <v>48180.903795284372</v>
      </c>
      <c r="BI23" s="53">
        <f ca="1">'IS Drivers (II)'!CB28</f>
        <v>48289.180951143979</v>
      </c>
      <c r="BJ23" s="53">
        <f ca="1">'IS Drivers (II)'!CC28</f>
        <v>48397.7014387296</v>
      </c>
      <c r="BK23" s="53">
        <f ca="1">'IS Drivers (II)'!CD28</f>
        <v>48506.465804881678</v>
      </c>
      <c r="BL23" s="53">
        <f ca="1">'IS Drivers (II)'!CE28</f>
        <v>48615.474597669585</v>
      </c>
    </row>
    <row r="24" spans="2:64" ht="15" customHeight="1" outlineLevel="1" x14ac:dyDescent="0.2">
      <c r="B24" s="77">
        <f>B23+1</f>
        <v>2</v>
      </c>
      <c r="C24" s="79"/>
      <c r="D24" s="81">
        <v>39243.952782524037</v>
      </c>
      <c r="E24" s="81">
        <v>40275.195380738354</v>
      </c>
      <c r="F24" s="81">
        <v>39510.114806351419</v>
      </c>
      <c r="G24" s="81">
        <v>39648.400208173647</v>
      </c>
      <c r="H24" s="81">
        <v>39787.169608902273</v>
      </c>
      <c r="I24" s="81">
        <v>39926.424702533419</v>
      </c>
      <c r="J24" s="81">
        <v>40066.167188992295</v>
      </c>
      <c r="K24" s="81">
        <v>40206.398774153764</v>
      </c>
      <c r="L24" s="81">
        <v>40347.121169863312</v>
      </c>
      <c r="M24" s="81">
        <v>40488.336093957834</v>
      </c>
      <c r="N24" s="81">
        <v>40630.04527028669</v>
      </c>
      <c r="O24" s="81">
        <v>40772.250428732696</v>
      </c>
      <c r="P24" s="81">
        <v>43237.553724347337</v>
      </c>
      <c r="Q24" s="81">
        <v>43388.885162382554</v>
      </c>
      <c r="R24" s="81">
        <v>43540.746260450891</v>
      </c>
      <c r="S24" s="81">
        <v>43693.138872362484</v>
      </c>
      <c r="T24" s="81">
        <v>43846.064858415753</v>
      </c>
      <c r="U24" s="81">
        <v>43999.526085420206</v>
      </c>
      <c r="V24" s="81">
        <v>44153.524426719174</v>
      </c>
      <c r="W24" s="81">
        <v>44162.773814979591</v>
      </c>
      <c r="X24" s="81">
        <v>44726.729512724778</v>
      </c>
      <c r="Y24" s="81">
        <v>44817.501602184042</v>
      </c>
      <c r="Z24" s="81">
        <v>44908.591393956427</v>
      </c>
      <c r="AA24" s="81">
        <v>45000</v>
      </c>
      <c r="AB24" s="50"/>
      <c r="AC24" s="53">
        <f ca="1">'IS Drivers (II)'!AV29</f>
        <v>45101.128696846055</v>
      </c>
      <c r="AD24" s="53">
        <f ca="1">'IS Drivers (II)'!AW29</f>
        <v>45202.484660654911</v>
      </c>
      <c r="AE24" s="53">
        <f ca="1">'IS Drivers (II)'!AX29</f>
        <v>45304.068402164594</v>
      </c>
      <c r="AF24" s="53">
        <f ca="1">'IS Drivers (II)'!AY29</f>
        <v>45405.880433260951</v>
      </c>
      <c r="AG24" s="53">
        <f ca="1">'IS Drivers (II)'!AZ29</f>
        <v>45507.921266980149</v>
      </c>
      <c r="AH24" s="53">
        <f ca="1">'IS Drivers (II)'!BA29</f>
        <v>45610.191417511312</v>
      </c>
      <c r="AI24" s="53">
        <f ca="1">'IS Drivers (II)'!BB29</f>
        <v>45712.691400199154</v>
      </c>
      <c r="AJ24" s="53">
        <f ca="1">'IS Drivers (II)'!BC29</f>
        <v>45815.421731546448</v>
      </c>
      <c r="AK24" s="53">
        <f ca="1">'IS Drivers (II)'!BD29</f>
        <v>45918.382929216757</v>
      </c>
      <c r="AL24" s="53">
        <f ca="1">'IS Drivers (II)'!BE29</f>
        <v>46021.575512036987</v>
      </c>
      <c r="AM24" s="53">
        <f ca="1">'IS Drivers (II)'!BF29</f>
        <v>46124.999999999978</v>
      </c>
      <c r="AN24" s="53">
        <f ca="1">'IS Drivers (II)'!BG29</f>
        <v>46228.656914267194</v>
      </c>
      <c r="AO24" s="53">
        <f ca="1">'IS Drivers (II)'!BH29</f>
        <v>46332.546777171272</v>
      </c>
      <c r="AP24" s="53">
        <f ca="1">'IS Drivers (II)'!BI29</f>
        <v>46436.670112218715</v>
      </c>
      <c r="AQ24" s="53">
        <f ca="1">'IS Drivers (II)'!BJ29</f>
        <v>46541.027444092477</v>
      </c>
      <c r="AR24" s="53">
        <f ca="1">'IS Drivers (II)'!BK29</f>
        <v>46645.619298654645</v>
      </c>
      <c r="AS24" s="53">
        <f ca="1">'IS Drivers (II)'!BL29</f>
        <v>46750.446202949097</v>
      </c>
      <c r="AT24" s="53">
        <f ca="1">'IS Drivers (II)'!BM29</f>
        <v>46855.508685204128</v>
      </c>
      <c r="AU24" s="53">
        <f ca="1">'IS Drivers (II)'!BN29</f>
        <v>46960.807274835104</v>
      </c>
      <c r="AV24" s="53">
        <f ca="1">'IS Drivers (II)'!BO29</f>
        <v>47066.342502447173</v>
      </c>
      <c r="AW24" s="53">
        <f ca="1">'IS Drivers (II)'!BP29</f>
        <v>47172.114899837907</v>
      </c>
      <c r="AX24" s="53">
        <f ca="1">'IS Drivers (II)'!BQ29</f>
        <v>47278.124999999978</v>
      </c>
      <c r="AY24" s="53">
        <f ca="1">'IS Drivers (II)'!BR29</f>
        <v>47384.37333712387</v>
      </c>
      <c r="AZ24" s="53">
        <f ca="1">'IS Drivers (II)'!BS29</f>
        <v>47490.860446600549</v>
      </c>
      <c r="BA24" s="53">
        <f ca="1">'IS Drivers (II)'!BT29</f>
        <v>47597.586865024168</v>
      </c>
      <c r="BB24" s="53">
        <f ca="1">'IS Drivers (II)'!BU29</f>
        <v>47704.553130194778</v>
      </c>
      <c r="BC24" s="53">
        <f ca="1">'IS Drivers (II)'!BV29</f>
        <v>47811.759781121007</v>
      </c>
      <c r="BD24" s="53">
        <f ca="1">'IS Drivers (II)'!BW29</f>
        <v>47919.207358022817</v>
      </c>
      <c r="BE24" s="53">
        <f ca="1">'IS Drivers (II)'!BX29</f>
        <v>48026.896402334227</v>
      </c>
      <c r="BF24" s="53">
        <f ca="1">'IS Drivers (II)'!BY29</f>
        <v>48134.827456705978</v>
      </c>
      <c r="BG24" s="53">
        <f ca="1">'IS Drivers (II)'!BZ29</f>
        <v>48243.001065008342</v>
      </c>
      <c r="BH24" s="53">
        <f ca="1">'IS Drivers (II)'!CA29</f>
        <v>48351.417772333851</v>
      </c>
      <c r="BI24" s="53">
        <f ca="1">'IS Drivers (II)'!CB29</f>
        <v>48460.078124999978</v>
      </c>
      <c r="BJ24" s="53">
        <f ca="1">'IS Drivers (II)'!CC29</f>
        <v>48568.982670551966</v>
      </c>
      <c r="BK24" s="53">
        <f ca="1">'IS Drivers (II)'!CD29</f>
        <v>48678.131957765567</v>
      </c>
      <c r="BL24" s="53">
        <f ca="1">'IS Drivers (II)'!CE29</f>
        <v>48787.526536649777</v>
      </c>
    </row>
    <row r="25" spans="2:64" ht="15" customHeight="1" outlineLevel="1" x14ac:dyDescent="0.2">
      <c r="B25" s="77">
        <f t="shared" ref="B25:B32" si="15">B24+1</f>
        <v>3</v>
      </c>
      <c r="C25" s="79"/>
      <c r="D25" s="81">
        <v>30523.074386407585</v>
      </c>
      <c r="E25" s="81">
        <v>31325.151962796495</v>
      </c>
      <c r="F25" s="81">
        <v>30730.089293828882</v>
      </c>
      <c r="G25" s="81">
        <v>30837.64460635728</v>
      </c>
      <c r="H25" s="81">
        <v>30945.576362479544</v>
      </c>
      <c r="I25" s="81">
        <v>31053.885879748213</v>
      </c>
      <c r="J25" s="81">
        <v>31162.574480327337</v>
      </c>
      <c r="K25" s="81">
        <v>31271.643491008483</v>
      </c>
      <c r="L25" s="81">
        <v>31381.09424322702</v>
      </c>
      <c r="M25" s="81">
        <v>31490.92807307831</v>
      </c>
      <c r="N25" s="81">
        <v>31601.14632133409</v>
      </c>
      <c r="O25" s="81">
        <v>31711.75033345876</v>
      </c>
      <c r="P25" s="81">
        <v>33629.208452270148</v>
      </c>
      <c r="Q25" s="81">
        <v>33746.910681853093</v>
      </c>
      <c r="R25" s="81">
        <v>33865.024869239576</v>
      </c>
      <c r="S25" s="81">
        <v>33983.552456281926</v>
      </c>
      <c r="T25" s="81">
        <v>34102.494889878915</v>
      </c>
      <c r="U25" s="81">
        <v>34221.85362199349</v>
      </c>
      <c r="V25" s="81">
        <v>34341.63010967047</v>
      </c>
      <c r="W25" s="81">
        <v>34348.824078317455</v>
      </c>
      <c r="X25" s="81">
        <v>34787.456287674824</v>
      </c>
      <c r="Y25" s="81">
        <v>34858.056801698694</v>
      </c>
      <c r="Z25" s="81">
        <v>34928.904417521662</v>
      </c>
      <c r="AA25" s="81">
        <v>35000</v>
      </c>
      <c r="AB25" s="50"/>
      <c r="AC25" s="53">
        <f ca="1">'IS Drivers (II)'!AV30</f>
        <v>35078.655653102498</v>
      </c>
      <c r="AD25" s="53">
        <f ca="1">'IS Drivers (II)'!AW30</f>
        <v>35157.488069398278</v>
      </c>
      <c r="AE25" s="53">
        <f ca="1">'IS Drivers (II)'!AX30</f>
        <v>35236.497646128038</v>
      </c>
      <c r="AF25" s="53">
        <f ca="1">'IS Drivers (II)'!AY30</f>
        <v>35315.684781425203</v>
      </c>
      <c r="AG25" s="53">
        <f ca="1">'IS Drivers (II)'!AZ30</f>
        <v>35395.049874317912</v>
      </c>
      <c r="AH25" s="53">
        <f ca="1">'IS Drivers (II)'!BA30</f>
        <v>35474.593324731039</v>
      </c>
      <c r="AI25" s="53">
        <f ca="1">'IS Drivers (II)'!BB30</f>
        <v>35554.315533488247</v>
      </c>
      <c r="AJ25" s="53">
        <f ca="1">'IS Drivers (II)'!BC30</f>
        <v>35634.216902313921</v>
      </c>
      <c r="AK25" s="53">
        <f ca="1">'IS Drivers (II)'!BD30</f>
        <v>35714.29783383527</v>
      </c>
      <c r="AL25" s="53">
        <f ca="1">'IS Drivers (II)'!BE30</f>
        <v>35794.558731584337</v>
      </c>
      <c r="AM25" s="53">
        <f ca="1">'IS Drivers (II)'!BF30</f>
        <v>35875</v>
      </c>
      <c r="AN25" s="53">
        <f ca="1">'IS Drivers (II)'!BG30</f>
        <v>35955.622044430056</v>
      </c>
      <c r="AO25" s="53">
        <f ca="1">'IS Drivers (II)'!BH30</f>
        <v>36036.42527113323</v>
      </c>
      <c r="AP25" s="53">
        <f ca="1">'IS Drivers (II)'!BI30</f>
        <v>36117.410087281241</v>
      </c>
      <c r="AQ25" s="53">
        <f ca="1">'IS Drivers (II)'!BJ30</f>
        <v>36198.576900960834</v>
      </c>
      <c r="AR25" s="53">
        <f ca="1">'IS Drivers (II)'!BK30</f>
        <v>36279.926121175857</v>
      </c>
      <c r="AS25" s="53">
        <f ca="1">'IS Drivers (II)'!BL30</f>
        <v>36361.458157849316</v>
      </c>
      <c r="AT25" s="53">
        <f ca="1">'IS Drivers (II)'!BM30</f>
        <v>36443.17342182545</v>
      </c>
      <c r="AU25" s="53">
        <f ca="1">'IS Drivers (II)'!BN30</f>
        <v>36525.07232487177</v>
      </c>
      <c r="AV25" s="53">
        <f ca="1">'IS Drivers (II)'!BO30</f>
        <v>36607.155279681159</v>
      </c>
      <c r="AW25" s="53">
        <f ca="1">'IS Drivers (II)'!BP30</f>
        <v>36689.422699873947</v>
      </c>
      <c r="AX25" s="53">
        <f ca="1">'IS Drivers (II)'!BQ30</f>
        <v>36771.875</v>
      </c>
      <c r="AY25" s="53">
        <f ca="1">'IS Drivers (II)'!BR30</f>
        <v>36854.512595540808</v>
      </c>
      <c r="AZ25" s="53">
        <f ca="1">'IS Drivers (II)'!BS30</f>
        <v>36937.33590291156</v>
      </c>
      <c r="BA25" s="53">
        <f ca="1">'IS Drivers (II)'!BT30</f>
        <v>37020.34533946326</v>
      </c>
      <c r="BB25" s="53">
        <f ca="1">'IS Drivers (II)'!BU30</f>
        <v>37103.541323484838</v>
      </c>
      <c r="BC25" s="53">
        <f ca="1">'IS Drivers (II)'!BV30</f>
        <v>37186.924274205245</v>
      </c>
      <c r="BD25" s="53">
        <f ca="1">'IS Drivers (II)'!BW30</f>
        <v>37270.494611795548</v>
      </c>
      <c r="BE25" s="53">
        <f ca="1">'IS Drivers (II)'!BX30</f>
        <v>37354.252757371083</v>
      </c>
      <c r="BF25" s="53">
        <f ca="1">'IS Drivers (II)'!BY30</f>
        <v>37438.199132993555</v>
      </c>
      <c r="BG25" s="53">
        <f ca="1">'IS Drivers (II)'!BZ30</f>
        <v>37522.334161673178</v>
      </c>
      <c r="BH25" s="53">
        <f ca="1">'IS Drivers (II)'!CA30</f>
        <v>37606.658267370789</v>
      </c>
      <c r="BI25" s="53">
        <f ca="1">'IS Drivers (II)'!CB30</f>
        <v>37691.171875</v>
      </c>
      <c r="BJ25" s="53">
        <f ca="1">'IS Drivers (II)'!CC30</f>
        <v>37775.875410429326</v>
      </c>
      <c r="BK25" s="53">
        <f ca="1">'IS Drivers (II)'!CD30</f>
        <v>37860.769300484346</v>
      </c>
      <c r="BL25" s="53">
        <f ca="1">'IS Drivers (II)'!CE30</f>
        <v>37945.853972949837</v>
      </c>
    </row>
    <row r="26" spans="2:64" ht="15" customHeight="1" outlineLevel="1" x14ac:dyDescent="0.2">
      <c r="B26" s="77">
        <f t="shared" si="15"/>
        <v>4</v>
      </c>
      <c r="C26" s="79"/>
      <c r="D26" s="81">
        <v>26162.635188349359</v>
      </c>
      <c r="E26" s="81">
        <v>26850.13025382557</v>
      </c>
      <c r="F26" s="81">
        <v>26340.076537567613</v>
      </c>
      <c r="G26" s="81">
        <v>26432.266805449097</v>
      </c>
      <c r="H26" s="81">
        <v>26524.779739268179</v>
      </c>
      <c r="I26" s="81">
        <v>26617.616468355613</v>
      </c>
      <c r="J26" s="81">
        <v>26710.778125994861</v>
      </c>
      <c r="K26" s="81">
        <v>26804.26584943584</v>
      </c>
      <c r="L26" s="81">
        <v>26898.080779908873</v>
      </c>
      <c r="M26" s="81">
        <v>26992.224062638554</v>
      </c>
      <c r="N26" s="81">
        <v>27086.696846857794</v>
      </c>
      <c r="O26" s="81">
        <v>27181.500285821792</v>
      </c>
      <c r="P26" s="81">
        <v>28825.035816231557</v>
      </c>
      <c r="Q26" s="81">
        <v>28925.923441588366</v>
      </c>
      <c r="R26" s="81">
        <v>29027.164173633926</v>
      </c>
      <c r="S26" s="81">
        <v>29128.759248241655</v>
      </c>
      <c r="T26" s="81">
        <v>29230.7099056105</v>
      </c>
      <c r="U26" s="81">
        <v>29333.017390280136</v>
      </c>
      <c r="V26" s="81">
        <v>29435.682951146115</v>
      </c>
      <c r="W26" s="81">
        <v>29441.849209986391</v>
      </c>
      <c r="X26" s="81">
        <v>29817.819675149851</v>
      </c>
      <c r="Y26" s="81">
        <v>29878.334401456028</v>
      </c>
      <c r="Z26" s="81">
        <v>29939.06092930428</v>
      </c>
      <c r="AA26" s="81">
        <v>30000</v>
      </c>
      <c r="AB26" s="50"/>
      <c r="AC26" s="53">
        <f ca="1">'IS Drivers (II)'!AV31</f>
        <v>30067.419131230716</v>
      </c>
      <c r="AD26" s="53">
        <f ca="1">'IS Drivers (II)'!AW31</f>
        <v>30134.98977376995</v>
      </c>
      <c r="AE26" s="53">
        <f ca="1">'IS Drivers (II)'!AX31</f>
        <v>30202.712268109746</v>
      </c>
      <c r="AF26" s="53">
        <f ca="1">'IS Drivers (II)'!AY31</f>
        <v>30270.586955507319</v>
      </c>
      <c r="AG26" s="53">
        <f ca="1">'IS Drivers (II)'!AZ31</f>
        <v>30338.614177986783</v>
      </c>
      <c r="AH26" s="53">
        <f ca="1">'IS Drivers (II)'!BA31</f>
        <v>30406.794278340894</v>
      </c>
      <c r="AI26" s="53">
        <f ca="1">'IS Drivers (II)'!BB31</f>
        <v>30475.127600132782</v>
      </c>
      <c r="AJ26" s="53">
        <f ca="1">'IS Drivers (II)'!BC31</f>
        <v>30543.614487697647</v>
      </c>
      <c r="AK26" s="53">
        <f ca="1">'IS Drivers (II)'!BD31</f>
        <v>30612.255286144522</v>
      </c>
      <c r="AL26" s="53">
        <f ca="1">'IS Drivers (II)'!BE31</f>
        <v>30681.050341358008</v>
      </c>
      <c r="AM26" s="53">
        <f ca="1">'IS Drivers (II)'!BF31</f>
        <v>30750.000000000007</v>
      </c>
      <c r="AN26" s="53">
        <f ca="1">'IS Drivers (II)'!BG31</f>
        <v>30819.104609511483</v>
      </c>
      <c r="AO26" s="53">
        <f ca="1">'IS Drivers (II)'!BH31</f>
        <v>30888.364518114202</v>
      </c>
      <c r="AP26" s="53">
        <f ca="1">'IS Drivers (II)'!BI31</f>
        <v>30957.78007481249</v>
      </c>
      <c r="AQ26" s="53">
        <f ca="1">'IS Drivers (II)'!BJ31</f>
        <v>31027.351629394998</v>
      </c>
      <c r="AR26" s="53">
        <f ca="1">'IS Drivers (II)'!BK31</f>
        <v>31097.079532436448</v>
      </c>
      <c r="AS26" s="53">
        <f ca="1">'IS Drivers (II)'!BL31</f>
        <v>31166.964135299419</v>
      </c>
      <c r="AT26" s="53">
        <f ca="1">'IS Drivers (II)'!BM31</f>
        <v>31237.0057901361</v>
      </c>
      <c r="AU26" s="53">
        <f ca="1">'IS Drivers (II)'!BN31</f>
        <v>31307.204849890088</v>
      </c>
      <c r="AV26" s="53">
        <f ca="1">'IS Drivers (II)'!BO31</f>
        <v>31377.561668298131</v>
      </c>
      <c r="AW26" s="53">
        <f ca="1">'IS Drivers (II)'!BP31</f>
        <v>31448.076599891956</v>
      </c>
      <c r="AX26" s="53">
        <f ca="1">'IS Drivers (II)'!BQ31</f>
        <v>31518.750000000004</v>
      </c>
      <c r="AY26" s="53">
        <f ca="1">'IS Drivers (II)'!BR31</f>
        <v>31589.582224749265</v>
      </c>
      <c r="AZ26" s="53">
        <f ca="1">'IS Drivers (II)'!BS31</f>
        <v>31660.573631067051</v>
      </c>
      <c r="BA26" s="53">
        <f ca="1">'IS Drivers (II)'!BT31</f>
        <v>31731.724576682798</v>
      </c>
      <c r="BB26" s="53">
        <f ca="1">'IS Drivers (II)'!BU31</f>
        <v>31803.035420129869</v>
      </c>
      <c r="BC26" s="53">
        <f ca="1">'IS Drivers (II)'!BV31</f>
        <v>31874.506520747356</v>
      </c>
      <c r="BD26" s="53">
        <f ca="1">'IS Drivers (II)'!BW31</f>
        <v>31946.138238681899</v>
      </c>
      <c r="BE26" s="53">
        <f ca="1">'IS Drivers (II)'!BX31</f>
        <v>32017.9309348895</v>
      </c>
      <c r="BF26" s="53">
        <f ca="1">'IS Drivers (II)'!BY31</f>
        <v>32089.884971137337</v>
      </c>
      <c r="BG26" s="53">
        <f ca="1">'IS Drivers (II)'!BZ31</f>
        <v>32162.000710005585</v>
      </c>
      <c r="BH26" s="53">
        <f ca="1">'IS Drivers (II)'!CA31</f>
        <v>32234.278514889251</v>
      </c>
      <c r="BI26" s="53">
        <f ca="1">'IS Drivers (II)'!CB31</f>
        <v>32306.71875</v>
      </c>
      <c r="BJ26" s="53">
        <f ca="1">'IS Drivers (II)'!CC31</f>
        <v>32379.321780367995</v>
      </c>
      <c r="BK26" s="53">
        <f ca="1">'IS Drivers (II)'!CD31</f>
        <v>32452.087971843728</v>
      </c>
      <c r="BL26" s="53">
        <f ca="1">'IS Drivers (II)'!CE31</f>
        <v>32525.017691099863</v>
      </c>
    </row>
    <row r="27" spans="2:64" ht="15" customHeight="1" outlineLevel="1" x14ac:dyDescent="0.2">
      <c r="B27" s="77">
        <f t="shared" si="15"/>
        <v>5</v>
      </c>
      <c r="C27" s="79"/>
      <c r="D27" s="81">
        <v>21802.195990291133</v>
      </c>
      <c r="E27" s="81">
        <v>22375.10854485464</v>
      </c>
      <c r="F27" s="81">
        <v>21950.063781306344</v>
      </c>
      <c r="G27" s="81">
        <v>22026.889004540917</v>
      </c>
      <c r="H27" s="81">
        <v>22103.983116056817</v>
      </c>
      <c r="I27" s="81">
        <v>22181.347056963012</v>
      </c>
      <c r="J27" s="81">
        <v>22258.981771662387</v>
      </c>
      <c r="K27" s="81">
        <v>22336.888207863201</v>
      </c>
      <c r="L27" s="81">
        <v>22415.067316590728</v>
      </c>
      <c r="M27" s="81">
        <v>22493.520052198797</v>
      </c>
      <c r="N27" s="81">
        <v>22572.247372381495</v>
      </c>
      <c r="O27" s="81">
        <v>22651.250238184828</v>
      </c>
      <c r="P27" s="81">
        <v>24020.863180192966</v>
      </c>
      <c r="Q27" s="81">
        <v>24104.936201323639</v>
      </c>
      <c r="R27" s="81">
        <v>24189.303478028272</v>
      </c>
      <c r="S27" s="81">
        <v>24273.96604020138</v>
      </c>
      <c r="T27" s="81">
        <v>24358.924921342084</v>
      </c>
      <c r="U27" s="81">
        <v>24444.181158566782</v>
      </c>
      <c r="V27" s="81">
        <v>24529.735792621763</v>
      </c>
      <c r="W27" s="81">
        <v>24534.874341655326</v>
      </c>
      <c r="X27" s="81">
        <v>24848.183062624874</v>
      </c>
      <c r="Y27" s="81">
        <v>24898.612001213358</v>
      </c>
      <c r="Z27" s="81">
        <v>24949.217441086901</v>
      </c>
      <c r="AA27" s="81">
        <v>25000</v>
      </c>
      <c r="AB27" s="50"/>
      <c r="AC27" s="53">
        <f ca="1">'IS Drivers (II)'!AV32</f>
        <v>25056.182609358922</v>
      </c>
      <c r="AD27" s="53">
        <f ca="1">'IS Drivers (II)'!AW32</f>
        <v>25112.491478141623</v>
      </c>
      <c r="AE27" s="53">
        <f ca="1">'IS Drivers (II)'!AX32</f>
        <v>25168.926890091447</v>
      </c>
      <c r="AF27" s="53">
        <f ca="1">'IS Drivers (II)'!AY32</f>
        <v>25225.489129589423</v>
      </c>
      <c r="AG27" s="53">
        <f ca="1">'IS Drivers (II)'!AZ32</f>
        <v>25282.178481655643</v>
      </c>
      <c r="AH27" s="53">
        <f ca="1">'IS Drivers (II)'!BA32</f>
        <v>25338.995231950736</v>
      </c>
      <c r="AI27" s="53">
        <f ca="1">'IS Drivers (II)'!BB32</f>
        <v>25395.939666777311</v>
      </c>
      <c r="AJ27" s="53">
        <f ca="1">'IS Drivers (II)'!BC32</f>
        <v>25453.012073081365</v>
      </c>
      <c r="AK27" s="53">
        <f ca="1">'IS Drivers (II)'!BD32</f>
        <v>25510.21273845376</v>
      </c>
      <c r="AL27" s="53">
        <f ca="1">'IS Drivers (II)'!BE32</f>
        <v>25567.541951131665</v>
      </c>
      <c r="AM27" s="53">
        <f ca="1">'IS Drivers (II)'!BF32</f>
        <v>25624.999999999996</v>
      </c>
      <c r="AN27" s="53">
        <f ca="1">'IS Drivers (II)'!BG32</f>
        <v>25682.587174592893</v>
      </c>
      <c r="AO27" s="53">
        <f ca="1">'IS Drivers (II)'!BH32</f>
        <v>25740.303765095159</v>
      </c>
      <c r="AP27" s="53">
        <f ca="1">'IS Drivers (II)'!BI32</f>
        <v>25798.150062343735</v>
      </c>
      <c r="AQ27" s="53">
        <f ca="1">'IS Drivers (II)'!BJ32</f>
        <v>25856.126357829158</v>
      </c>
      <c r="AR27" s="53">
        <f ca="1">'IS Drivers (II)'!BK32</f>
        <v>25914.232943697032</v>
      </c>
      <c r="AS27" s="53">
        <f ca="1">'IS Drivers (II)'!BL32</f>
        <v>25972.470112749506</v>
      </c>
      <c r="AT27" s="53">
        <f ca="1">'IS Drivers (II)'!BM32</f>
        <v>26030.838158446742</v>
      </c>
      <c r="AU27" s="53">
        <f ca="1">'IS Drivers (II)'!BN32</f>
        <v>26089.337374908398</v>
      </c>
      <c r="AV27" s="53">
        <f ca="1">'IS Drivers (II)'!BO32</f>
        <v>26147.968056915102</v>
      </c>
      <c r="AW27" s="53">
        <f ca="1">'IS Drivers (II)'!BP32</f>
        <v>26206.730499909954</v>
      </c>
      <c r="AX27" s="53">
        <f ca="1">'IS Drivers (II)'!BQ32</f>
        <v>26265.624999999996</v>
      </c>
      <c r="AY27" s="53">
        <f ca="1">'IS Drivers (II)'!BR32</f>
        <v>26324.651853957716</v>
      </c>
      <c r="AZ27" s="53">
        <f ca="1">'IS Drivers (II)'!BS32</f>
        <v>26383.811359222538</v>
      </c>
      <c r="BA27" s="53">
        <f ca="1">'IS Drivers (II)'!BT32</f>
        <v>26443.103813902322</v>
      </c>
      <c r="BB27" s="53">
        <f ca="1">'IS Drivers (II)'!BU32</f>
        <v>26502.529516774885</v>
      </c>
      <c r="BC27" s="53">
        <f ca="1">'IS Drivers (II)'!BV32</f>
        <v>26562.088767289457</v>
      </c>
      <c r="BD27" s="53">
        <f ca="1">'IS Drivers (II)'!BW32</f>
        <v>26621.781865568242</v>
      </c>
      <c r="BE27" s="53">
        <f ca="1">'IS Drivers (II)'!BX32</f>
        <v>26681.60911240791</v>
      </c>
      <c r="BF27" s="53">
        <f ca="1">'IS Drivers (II)'!BY32</f>
        <v>26741.570809281107</v>
      </c>
      <c r="BG27" s="53">
        <f ca="1">'IS Drivers (II)'!BZ32</f>
        <v>26801.66725833798</v>
      </c>
      <c r="BH27" s="53">
        <f ca="1">'IS Drivers (II)'!CA32</f>
        <v>26861.898762407702</v>
      </c>
      <c r="BI27" s="53">
        <f ca="1">'IS Drivers (II)'!CB32</f>
        <v>26922.265624999993</v>
      </c>
      <c r="BJ27" s="53">
        <f ca="1">'IS Drivers (II)'!CC32</f>
        <v>26982.768150306656</v>
      </c>
      <c r="BK27" s="53">
        <f ca="1">'IS Drivers (II)'!CD32</f>
        <v>27043.4066432031</v>
      </c>
      <c r="BL27" s="53">
        <f ca="1">'IS Drivers (II)'!CE32</f>
        <v>27104.181409249879</v>
      </c>
    </row>
    <row r="28" spans="2:64" ht="15" customHeight="1" outlineLevel="1" x14ac:dyDescent="0.2">
      <c r="B28" s="77">
        <f t="shared" si="15"/>
        <v>6</v>
      </c>
      <c r="C28" s="79"/>
      <c r="D28" s="81">
        <v>17441.756792232907</v>
      </c>
      <c r="E28" s="81">
        <v>17900.086835883714</v>
      </c>
      <c r="F28" s="81">
        <v>17560.051025045075</v>
      </c>
      <c r="G28" s="81">
        <v>17621.511203632734</v>
      </c>
      <c r="H28" s="81">
        <v>17683.186492845456</v>
      </c>
      <c r="I28" s="81">
        <v>17745.077645570411</v>
      </c>
      <c r="J28" s="81">
        <v>17807.185417329911</v>
      </c>
      <c r="K28" s="81">
        <v>17869.510566290563</v>
      </c>
      <c r="L28" s="81">
        <v>17932.053853272584</v>
      </c>
      <c r="M28" s="81">
        <v>17994.816041759037</v>
      </c>
      <c r="N28" s="81">
        <v>18057.797897905199</v>
      </c>
      <c r="O28" s="81">
        <v>18121.000190547864</v>
      </c>
      <c r="P28" s="81">
        <v>19216.690544154375</v>
      </c>
      <c r="Q28" s="81">
        <v>19283.948961058912</v>
      </c>
      <c r="R28" s="81">
        <v>19351.442782422619</v>
      </c>
      <c r="S28" s="81">
        <v>19419.172832161104</v>
      </c>
      <c r="T28" s="81">
        <v>19487.139937073669</v>
      </c>
      <c r="U28" s="81">
        <v>19555.344926853424</v>
      </c>
      <c r="V28" s="81">
        <v>19623.788634097411</v>
      </c>
      <c r="W28" s="81">
        <v>19627.899473324262</v>
      </c>
      <c r="X28" s="81">
        <v>19878.546450099901</v>
      </c>
      <c r="Y28" s="81">
        <v>19918.889600970688</v>
      </c>
      <c r="Z28" s="81">
        <v>19959.373952869522</v>
      </c>
      <c r="AA28" s="81">
        <v>20000</v>
      </c>
      <c r="AB28" s="50"/>
      <c r="AC28" s="53">
        <f ca="1">'IS Drivers (II)'!AV33</f>
        <v>20044.946087487137</v>
      </c>
      <c r="AD28" s="53">
        <f ca="1">'IS Drivers (II)'!AW33</f>
        <v>20089.993182513295</v>
      </c>
      <c r="AE28" s="53">
        <f ca="1">'IS Drivers (II)'!AX33</f>
        <v>20135.141512073158</v>
      </c>
      <c r="AF28" s="53">
        <f ca="1">'IS Drivers (II)'!AY33</f>
        <v>20180.391303671538</v>
      </c>
      <c r="AG28" s="53">
        <f ca="1">'IS Drivers (II)'!AZ33</f>
        <v>20225.742785324517</v>
      </c>
      <c r="AH28" s="53">
        <f ca="1">'IS Drivers (II)'!BA33</f>
        <v>20271.196185560588</v>
      </c>
      <c r="AI28" s="53">
        <f ca="1">'IS Drivers (II)'!BB33</f>
        <v>20316.75173342185</v>
      </c>
      <c r="AJ28" s="53">
        <f ca="1">'IS Drivers (II)'!BC33</f>
        <v>20362.409658465094</v>
      </c>
      <c r="AK28" s="53">
        <f ca="1">'IS Drivers (II)'!BD33</f>
        <v>20408.170190763012</v>
      </c>
      <c r="AL28" s="53">
        <f ca="1">'IS Drivers (II)'!BE33</f>
        <v>20454.033560905336</v>
      </c>
      <c r="AM28" s="53">
        <f ca="1">'IS Drivers (II)'!BF33</f>
        <v>20499.999999999996</v>
      </c>
      <c r="AN28" s="53">
        <f ca="1">'IS Drivers (II)'!BG33</f>
        <v>20546.069739674313</v>
      </c>
      <c r="AO28" s="53">
        <f ca="1">'IS Drivers (II)'!BH33</f>
        <v>20592.243012076127</v>
      </c>
      <c r="AP28" s="53">
        <f ca="1">'IS Drivers (II)'!BI33</f>
        <v>20638.520049874991</v>
      </c>
      <c r="AQ28" s="53">
        <f ca="1">'IS Drivers (II)'!BJ33</f>
        <v>20684.901086263329</v>
      </c>
      <c r="AR28" s="53">
        <f ca="1">'IS Drivers (II)'!BK33</f>
        <v>20731.386354957627</v>
      </c>
      <c r="AS28" s="53">
        <f ca="1">'IS Drivers (II)'!BL33</f>
        <v>20777.976090199605</v>
      </c>
      <c r="AT28" s="53">
        <f ca="1">'IS Drivers (II)'!BM33</f>
        <v>20824.670526757396</v>
      </c>
      <c r="AU28" s="53">
        <f ca="1">'IS Drivers (II)'!BN33</f>
        <v>20871.46989992672</v>
      </c>
      <c r="AV28" s="53">
        <f ca="1">'IS Drivers (II)'!BO33</f>
        <v>20918.374445532081</v>
      </c>
      <c r="AW28" s="53">
        <f ca="1">'IS Drivers (II)'!BP33</f>
        <v>20965.384399927963</v>
      </c>
      <c r="AX28" s="53">
        <f ca="1">'IS Drivers (II)'!BQ33</f>
        <v>21012.499999999996</v>
      </c>
      <c r="AY28" s="53">
        <f ca="1">'IS Drivers (II)'!BR33</f>
        <v>21059.721483166169</v>
      </c>
      <c r="AZ28" s="53">
        <f ca="1">'IS Drivers (II)'!BS33</f>
        <v>21107.049087378029</v>
      </c>
      <c r="BA28" s="53">
        <f ca="1">'IS Drivers (II)'!BT33</f>
        <v>21154.483051121861</v>
      </c>
      <c r="BB28" s="53">
        <f ca="1">'IS Drivers (II)'!BU33</f>
        <v>21202.023613419908</v>
      </c>
      <c r="BC28" s="53">
        <f ca="1">'IS Drivers (II)'!BV33</f>
        <v>21249.671013831565</v>
      </c>
      <c r="BD28" s="53">
        <f ca="1">'IS Drivers (II)'!BW33</f>
        <v>21297.425492454593</v>
      </c>
      <c r="BE28" s="53">
        <f ca="1">'IS Drivers (II)'!BX33</f>
        <v>21345.287289926328</v>
      </c>
      <c r="BF28" s="53">
        <f ca="1">'IS Drivers (II)'!BY33</f>
        <v>21393.256647424885</v>
      </c>
      <c r="BG28" s="53">
        <f ca="1">'IS Drivers (II)'!BZ33</f>
        <v>21441.333806670384</v>
      </c>
      <c r="BH28" s="53">
        <f ca="1">'IS Drivers (II)'!CA33</f>
        <v>21489.51900992616</v>
      </c>
      <c r="BI28" s="53">
        <f ca="1">'IS Drivers (II)'!CB33</f>
        <v>21537.812499999993</v>
      </c>
      <c r="BJ28" s="53">
        <f ca="1">'IS Drivers (II)'!CC33</f>
        <v>21586.214520245325</v>
      </c>
      <c r="BK28" s="53">
        <f ca="1">'IS Drivers (II)'!CD33</f>
        <v>21634.725314562478</v>
      </c>
      <c r="BL28" s="53">
        <f ca="1">'IS Drivers (II)'!CE33</f>
        <v>21683.345127399905</v>
      </c>
    </row>
    <row r="29" spans="2:64" ht="15" customHeight="1" outlineLevel="1" x14ac:dyDescent="0.2">
      <c r="B29" s="77">
        <f t="shared" si="15"/>
        <v>7</v>
      </c>
      <c r="C29" s="79"/>
      <c r="D29" s="81">
        <v>13081.317594174679</v>
      </c>
      <c r="E29" s="81">
        <v>13425.065126912785</v>
      </c>
      <c r="F29" s="81">
        <v>13170.038268783806</v>
      </c>
      <c r="G29" s="81">
        <v>13216.133402724548</v>
      </c>
      <c r="H29" s="81">
        <v>13262.389869634089</v>
      </c>
      <c r="I29" s="81">
        <v>13308.808234177806</v>
      </c>
      <c r="J29" s="81">
        <v>13355.38906299743</v>
      </c>
      <c r="K29" s="81">
        <v>13402.13292471792</v>
      </c>
      <c r="L29" s="81">
        <v>13449.040389954436</v>
      </c>
      <c r="M29" s="81">
        <v>13496.112031319277</v>
      </c>
      <c r="N29" s="81">
        <v>13543.348423428897</v>
      </c>
      <c r="O29" s="81">
        <v>13590.750142910896</v>
      </c>
      <c r="P29" s="81">
        <v>14412.517908115778</v>
      </c>
      <c r="Q29" s="81">
        <v>14462.961720794183</v>
      </c>
      <c r="R29" s="81">
        <v>14513.582086816963</v>
      </c>
      <c r="S29" s="81">
        <v>14564.379624120827</v>
      </c>
      <c r="T29" s="81">
        <v>14615.35495280525</v>
      </c>
      <c r="U29" s="81">
        <v>14666.508695140068</v>
      </c>
      <c r="V29" s="81">
        <v>14717.841475573057</v>
      </c>
      <c r="W29" s="81">
        <v>14720.924604993195</v>
      </c>
      <c r="X29" s="81">
        <v>14908.909837574925</v>
      </c>
      <c r="Y29" s="81">
        <v>14939.167200728014</v>
      </c>
      <c r="Z29" s="81">
        <v>14969.53046465214</v>
      </c>
      <c r="AA29" s="81">
        <v>15000</v>
      </c>
      <c r="AB29" s="50"/>
      <c r="AC29" s="53">
        <f ca="1">'IS Drivers (II)'!AV34</f>
        <v>15033.709565615358</v>
      </c>
      <c r="AD29" s="53">
        <f ca="1">'IS Drivers (II)'!AW34</f>
        <v>15067.494886884975</v>
      </c>
      <c r="AE29" s="53">
        <f ca="1">'IS Drivers (II)'!AX34</f>
        <v>15101.356134054873</v>
      </c>
      <c r="AF29" s="53">
        <f ca="1">'IS Drivers (II)'!AY34</f>
        <v>15135.293477753659</v>
      </c>
      <c r="AG29" s="53">
        <f ca="1">'IS Drivers (II)'!AZ34</f>
        <v>15169.307088993392</v>
      </c>
      <c r="AH29" s="53">
        <f ca="1">'IS Drivers (II)'!BA34</f>
        <v>15203.397139170447</v>
      </c>
      <c r="AI29" s="53">
        <f ca="1">'IS Drivers (II)'!BB34</f>
        <v>15237.563800066391</v>
      </c>
      <c r="AJ29" s="53">
        <f ca="1">'IS Drivers (II)'!BC34</f>
        <v>15271.807243848823</v>
      </c>
      <c r="AK29" s="53">
        <f ca="1">'IS Drivers (II)'!BD34</f>
        <v>15306.127643072261</v>
      </c>
      <c r="AL29" s="53">
        <f ca="1">'IS Drivers (II)'!BE34</f>
        <v>15340.525170679004</v>
      </c>
      <c r="AM29" s="53">
        <f ca="1">'IS Drivers (II)'!BF34</f>
        <v>15375.000000000004</v>
      </c>
      <c r="AN29" s="53">
        <f ca="1">'IS Drivers (II)'!BG34</f>
        <v>15409.552304755742</v>
      </c>
      <c r="AO29" s="53">
        <f ca="1">'IS Drivers (II)'!BH34</f>
        <v>15444.182259057101</v>
      </c>
      <c r="AP29" s="53">
        <f ca="1">'IS Drivers (II)'!BI34</f>
        <v>15478.890037406245</v>
      </c>
      <c r="AQ29" s="53">
        <f ca="1">'IS Drivers (II)'!BJ34</f>
        <v>15513.675814697499</v>
      </c>
      <c r="AR29" s="53">
        <f ca="1">'IS Drivers (II)'!BK34</f>
        <v>15548.539766218224</v>
      </c>
      <c r="AS29" s="53">
        <f ca="1">'IS Drivers (II)'!BL34</f>
        <v>15583.482067649709</v>
      </c>
      <c r="AT29" s="53">
        <f ca="1">'IS Drivers (II)'!BM34</f>
        <v>15618.50289506805</v>
      </c>
      <c r="AU29" s="53">
        <f ca="1">'IS Drivers (II)'!BN34</f>
        <v>15653.602424945044</v>
      </c>
      <c r="AV29" s="53">
        <f ca="1">'IS Drivers (II)'!BO34</f>
        <v>15688.780834149065</v>
      </c>
      <c r="AW29" s="53">
        <f ca="1">'IS Drivers (II)'!BP34</f>
        <v>15724.038299945978</v>
      </c>
      <c r="AX29" s="53">
        <f ca="1">'IS Drivers (II)'!BQ34</f>
        <v>15759.375000000002</v>
      </c>
      <c r="AY29" s="53">
        <f ca="1">'IS Drivers (II)'!BR34</f>
        <v>15794.791112374633</v>
      </c>
      <c r="AZ29" s="53">
        <f ca="1">'IS Drivers (II)'!BS34</f>
        <v>15830.286815533525</v>
      </c>
      <c r="BA29" s="53">
        <f ca="1">'IS Drivers (II)'!BT34</f>
        <v>15865.862288341399</v>
      </c>
      <c r="BB29" s="53">
        <f ca="1">'IS Drivers (II)'!BU34</f>
        <v>15901.517710064934</v>
      </c>
      <c r="BC29" s="53">
        <f ca="1">'IS Drivers (II)'!BV34</f>
        <v>15937.253260373678</v>
      </c>
      <c r="BD29" s="53">
        <f ca="1">'IS Drivers (II)'!BW34</f>
        <v>15973.069119340949</v>
      </c>
      <c r="BE29" s="53">
        <f ca="1">'IS Drivers (II)'!BX34</f>
        <v>16008.96546744475</v>
      </c>
      <c r="BF29" s="53">
        <f ca="1">'IS Drivers (II)'!BY34</f>
        <v>16044.942485568668</v>
      </c>
      <c r="BG29" s="53">
        <f ca="1">'IS Drivers (II)'!BZ34</f>
        <v>16081.000355002792</v>
      </c>
      <c r="BH29" s="53">
        <f ca="1">'IS Drivers (II)'!CA34</f>
        <v>16117.139257444625</v>
      </c>
      <c r="BI29" s="53">
        <f ca="1">'IS Drivers (II)'!CB34</f>
        <v>16153.359375</v>
      </c>
      <c r="BJ29" s="53">
        <f ca="1">'IS Drivers (II)'!CC34</f>
        <v>16189.660890183997</v>
      </c>
      <c r="BK29" s="53">
        <f ca="1">'IS Drivers (II)'!CD34</f>
        <v>16226.043985921864</v>
      </c>
      <c r="BL29" s="53">
        <f ca="1">'IS Drivers (II)'!CE34</f>
        <v>16262.508845549932</v>
      </c>
    </row>
    <row r="30" spans="2:64" ht="15" customHeight="1" outlineLevel="1" x14ac:dyDescent="0.2">
      <c r="B30" s="77">
        <f t="shared" si="15"/>
        <v>8</v>
      </c>
      <c r="C30" s="79"/>
      <c r="D30" s="81">
        <v>13081.317594174679</v>
      </c>
      <c r="E30" s="81">
        <v>13425.065126912785</v>
      </c>
      <c r="F30" s="81">
        <v>13170.038268783806</v>
      </c>
      <c r="G30" s="81">
        <v>13216.133402724548</v>
      </c>
      <c r="H30" s="81">
        <v>13262.389869634089</v>
      </c>
      <c r="I30" s="81">
        <v>13308.808234177806</v>
      </c>
      <c r="J30" s="81">
        <v>13355.38906299743</v>
      </c>
      <c r="K30" s="81">
        <v>13402.13292471792</v>
      </c>
      <c r="L30" s="81">
        <v>13449.040389954436</v>
      </c>
      <c r="M30" s="81">
        <v>13496.112031319277</v>
      </c>
      <c r="N30" s="81">
        <v>13543.348423428897</v>
      </c>
      <c r="O30" s="81">
        <v>13590.750142910896</v>
      </c>
      <c r="P30" s="81">
        <v>14412.517908115778</v>
      </c>
      <c r="Q30" s="81">
        <v>14462.961720794183</v>
      </c>
      <c r="R30" s="81">
        <v>14513.582086816963</v>
      </c>
      <c r="S30" s="81">
        <v>14564.379624120827</v>
      </c>
      <c r="T30" s="81">
        <v>14615.35495280525</v>
      </c>
      <c r="U30" s="81">
        <v>14666.508695140068</v>
      </c>
      <c r="V30" s="81">
        <v>14717.841475573057</v>
      </c>
      <c r="W30" s="81">
        <v>14720.924604993195</v>
      </c>
      <c r="X30" s="81">
        <v>14908.909837574925</v>
      </c>
      <c r="Y30" s="81">
        <v>14939.167200728014</v>
      </c>
      <c r="Z30" s="81">
        <v>14969.53046465214</v>
      </c>
      <c r="AA30" s="81">
        <v>15000</v>
      </c>
      <c r="AB30" s="50"/>
      <c r="AC30" s="53">
        <f ca="1">'IS Drivers (II)'!AV35</f>
        <v>15033.709565615358</v>
      </c>
      <c r="AD30" s="53">
        <f ca="1">'IS Drivers (II)'!AW35</f>
        <v>15067.494886884975</v>
      </c>
      <c r="AE30" s="53">
        <f ca="1">'IS Drivers (II)'!AX35</f>
        <v>15101.356134054873</v>
      </c>
      <c r="AF30" s="53">
        <f ca="1">'IS Drivers (II)'!AY35</f>
        <v>15135.293477753659</v>
      </c>
      <c r="AG30" s="53">
        <f ca="1">'IS Drivers (II)'!AZ35</f>
        <v>15169.307088993392</v>
      </c>
      <c r="AH30" s="53">
        <f ca="1">'IS Drivers (II)'!BA35</f>
        <v>15203.397139170447</v>
      </c>
      <c r="AI30" s="53">
        <f ca="1">'IS Drivers (II)'!BB35</f>
        <v>15237.563800066391</v>
      </c>
      <c r="AJ30" s="53">
        <f ca="1">'IS Drivers (II)'!BC35</f>
        <v>15271.807243848823</v>
      </c>
      <c r="AK30" s="53">
        <f ca="1">'IS Drivers (II)'!BD35</f>
        <v>15306.127643072261</v>
      </c>
      <c r="AL30" s="53">
        <f ca="1">'IS Drivers (II)'!BE35</f>
        <v>15340.525170679004</v>
      </c>
      <c r="AM30" s="53">
        <f ca="1">'IS Drivers (II)'!BF35</f>
        <v>15375.000000000004</v>
      </c>
      <c r="AN30" s="53">
        <f ca="1">'IS Drivers (II)'!BG35</f>
        <v>15409.552304755742</v>
      </c>
      <c r="AO30" s="53">
        <f ca="1">'IS Drivers (II)'!BH35</f>
        <v>15444.182259057101</v>
      </c>
      <c r="AP30" s="53">
        <f ca="1">'IS Drivers (II)'!BI35</f>
        <v>15478.890037406245</v>
      </c>
      <c r="AQ30" s="53">
        <f ca="1">'IS Drivers (II)'!BJ35</f>
        <v>15513.675814697499</v>
      </c>
      <c r="AR30" s="53">
        <f ca="1">'IS Drivers (II)'!BK35</f>
        <v>15548.539766218224</v>
      </c>
      <c r="AS30" s="53">
        <f ca="1">'IS Drivers (II)'!BL35</f>
        <v>15583.482067649709</v>
      </c>
      <c r="AT30" s="53">
        <f ca="1">'IS Drivers (II)'!BM35</f>
        <v>15618.50289506805</v>
      </c>
      <c r="AU30" s="53">
        <f ca="1">'IS Drivers (II)'!BN35</f>
        <v>15653.602424945044</v>
      </c>
      <c r="AV30" s="53">
        <f ca="1">'IS Drivers (II)'!BO35</f>
        <v>15688.780834149065</v>
      </c>
      <c r="AW30" s="53">
        <f ca="1">'IS Drivers (II)'!BP35</f>
        <v>15724.038299945978</v>
      </c>
      <c r="AX30" s="53">
        <f ca="1">'IS Drivers (II)'!BQ35</f>
        <v>15759.375000000002</v>
      </c>
      <c r="AY30" s="53">
        <f ca="1">'IS Drivers (II)'!BR35</f>
        <v>15794.791112374633</v>
      </c>
      <c r="AZ30" s="53">
        <f ca="1">'IS Drivers (II)'!BS35</f>
        <v>15830.286815533525</v>
      </c>
      <c r="BA30" s="53">
        <f ca="1">'IS Drivers (II)'!BT35</f>
        <v>15865.862288341399</v>
      </c>
      <c r="BB30" s="53">
        <f ca="1">'IS Drivers (II)'!BU35</f>
        <v>15901.517710064934</v>
      </c>
      <c r="BC30" s="53">
        <f ca="1">'IS Drivers (II)'!BV35</f>
        <v>15937.253260373678</v>
      </c>
      <c r="BD30" s="53">
        <f ca="1">'IS Drivers (II)'!BW35</f>
        <v>15973.069119340949</v>
      </c>
      <c r="BE30" s="53">
        <f ca="1">'IS Drivers (II)'!BX35</f>
        <v>16008.96546744475</v>
      </c>
      <c r="BF30" s="53">
        <f ca="1">'IS Drivers (II)'!BY35</f>
        <v>16044.942485568668</v>
      </c>
      <c r="BG30" s="53">
        <f ca="1">'IS Drivers (II)'!BZ35</f>
        <v>16081.000355002792</v>
      </c>
      <c r="BH30" s="53">
        <f ca="1">'IS Drivers (II)'!CA35</f>
        <v>16117.139257444625</v>
      </c>
      <c r="BI30" s="53">
        <f ca="1">'IS Drivers (II)'!CB35</f>
        <v>16153.359375</v>
      </c>
      <c r="BJ30" s="53">
        <f ca="1">'IS Drivers (II)'!CC35</f>
        <v>16189.660890183997</v>
      </c>
      <c r="BK30" s="53">
        <f ca="1">'IS Drivers (II)'!CD35</f>
        <v>16226.043985921864</v>
      </c>
      <c r="BL30" s="53">
        <f ca="1">'IS Drivers (II)'!CE35</f>
        <v>16262.508845549932</v>
      </c>
    </row>
    <row r="31" spans="2:64" ht="15" customHeight="1" outlineLevel="1" x14ac:dyDescent="0.2">
      <c r="B31" s="77">
        <f t="shared" si="15"/>
        <v>9</v>
      </c>
      <c r="C31" s="79"/>
      <c r="D31" s="81">
        <v>13081.317594174679</v>
      </c>
      <c r="E31" s="81">
        <v>13425.065126912785</v>
      </c>
      <c r="F31" s="81">
        <v>13170.038268783806</v>
      </c>
      <c r="G31" s="81">
        <v>13216.133402724548</v>
      </c>
      <c r="H31" s="81">
        <v>13262.389869634089</v>
      </c>
      <c r="I31" s="81">
        <v>13308.808234177806</v>
      </c>
      <c r="J31" s="81">
        <v>13355.38906299743</v>
      </c>
      <c r="K31" s="81">
        <v>13402.13292471792</v>
      </c>
      <c r="L31" s="81">
        <v>13449.040389954436</v>
      </c>
      <c r="M31" s="81">
        <v>13496.112031319277</v>
      </c>
      <c r="N31" s="81">
        <v>13543.348423428897</v>
      </c>
      <c r="O31" s="81">
        <v>13590.750142910896</v>
      </c>
      <c r="P31" s="81">
        <v>14412.517908115778</v>
      </c>
      <c r="Q31" s="81">
        <v>14462.961720794183</v>
      </c>
      <c r="R31" s="81">
        <v>14513.582086816963</v>
      </c>
      <c r="S31" s="81">
        <v>14564.379624120827</v>
      </c>
      <c r="T31" s="81">
        <v>14615.35495280525</v>
      </c>
      <c r="U31" s="81">
        <v>14666.508695140068</v>
      </c>
      <c r="V31" s="81">
        <v>14717.841475573057</v>
      </c>
      <c r="W31" s="81">
        <v>14720.924604993195</v>
      </c>
      <c r="X31" s="81">
        <v>14908.909837574925</v>
      </c>
      <c r="Y31" s="81">
        <v>14939.167200728014</v>
      </c>
      <c r="Z31" s="81">
        <v>14969.53046465214</v>
      </c>
      <c r="AA31" s="81">
        <v>15000</v>
      </c>
      <c r="AB31" s="50"/>
      <c r="AC31" s="53">
        <f ca="1">'IS Drivers (II)'!AV36</f>
        <v>15033.709565615356</v>
      </c>
      <c r="AD31" s="53">
        <f ca="1">'IS Drivers (II)'!AW36</f>
        <v>15067.494886884975</v>
      </c>
      <c r="AE31" s="53">
        <f ca="1">'IS Drivers (II)'!AX36</f>
        <v>15101.356134054873</v>
      </c>
      <c r="AF31" s="53">
        <f ca="1">'IS Drivers (II)'!AY36</f>
        <v>15135.293477753657</v>
      </c>
      <c r="AG31" s="53">
        <f ca="1">'IS Drivers (II)'!AZ36</f>
        <v>15169.307088993392</v>
      </c>
      <c r="AH31" s="53">
        <f ca="1">'IS Drivers (II)'!BA36</f>
        <v>15203.397139170447</v>
      </c>
      <c r="AI31" s="53">
        <f ca="1">'IS Drivers (II)'!BB36</f>
        <v>15237.563800066391</v>
      </c>
      <c r="AJ31" s="53">
        <f ca="1">'IS Drivers (II)'!BC36</f>
        <v>15271.807243848823</v>
      </c>
      <c r="AK31" s="53">
        <f ca="1">'IS Drivers (II)'!BD36</f>
        <v>15306.127643072261</v>
      </c>
      <c r="AL31" s="53">
        <f ca="1">'IS Drivers (II)'!BE36</f>
        <v>15340.525170679002</v>
      </c>
      <c r="AM31" s="53">
        <f ca="1">'IS Drivers (II)'!BF36</f>
        <v>15375</v>
      </c>
      <c r="AN31" s="53">
        <f ca="1">'IS Drivers (II)'!BG36</f>
        <v>15409.55230475574</v>
      </c>
      <c r="AO31" s="53">
        <f ca="1">'IS Drivers (II)'!BH36</f>
        <v>15444.182259057099</v>
      </c>
      <c r="AP31" s="53">
        <f ca="1">'IS Drivers (II)'!BI36</f>
        <v>15478.890037406245</v>
      </c>
      <c r="AQ31" s="53">
        <f ca="1">'IS Drivers (II)'!BJ36</f>
        <v>15513.675814697499</v>
      </c>
      <c r="AR31" s="53">
        <f ca="1">'IS Drivers (II)'!BK36</f>
        <v>15548.539766218226</v>
      </c>
      <c r="AS31" s="53">
        <f ca="1">'IS Drivers (II)'!BL36</f>
        <v>15583.482067649709</v>
      </c>
      <c r="AT31" s="53">
        <f ca="1">'IS Drivers (II)'!BM36</f>
        <v>15618.50289506805</v>
      </c>
      <c r="AU31" s="53">
        <f ca="1">'IS Drivers (II)'!BN36</f>
        <v>15653.602424945044</v>
      </c>
      <c r="AV31" s="53">
        <f ca="1">'IS Drivers (II)'!BO36</f>
        <v>15688.780834149067</v>
      </c>
      <c r="AW31" s="53">
        <f ca="1">'IS Drivers (II)'!BP36</f>
        <v>15724.038299945978</v>
      </c>
      <c r="AX31" s="53">
        <f ca="1">'IS Drivers (II)'!BQ36</f>
        <v>15759.375</v>
      </c>
      <c r="AY31" s="53">
        <f ca="1">'IS Drivers (II)'!BR36</f>
        <v>15794.791112374633</v>
      </c>
      <c r="AZ31" s="53">
        <f ca="1">'IS Drivers (II)'!BS36</f>
        <v>15830.286815533527</v>
      </c>
      <c r="BA31" s="53">
        <f ca="1">'IS Drivers (II)'!BT36</f>
        <v>15865.862288341399</v>
      </c>
      <c r="BB31" s="53">
        <f ca="1">'IS Drivers (II)'!BU36</f>
        <v>15901.517710064936</v>
      </c>
      <c r="BC31" s="53">
        <f ca="1">'IS Drivers (II)'!BV36</f>
        <v>15937.25326037368</v>
      </c>
      <c r="BD31" s="53">
        <f ca="1">'IS Drivers (II)'!BW36</f>
        <v>15973.069119340951</v>
      </c>
      <c r="BE31" s="53">
        <f ca="1">'IS Drivers (II)'!BX36</f>
        <v>16008.965467444752</v>
      </c>
      <c r="BF31" s="53">
        <f ca="1">'IS Drivers (II)'!BY36</f>
        <v>16044.94248556867</v>
      </c>
      <c r="BG31" s="53">
        <f ca="1">'IS Drivers (II)'!BZ36</f>
        <v>16081.000355002794</v>
      </c>
      <c r="BH31" s="53">
        <f ca="1">'IS Drivers (II)'!CA36</f>
        <v>16117.139257444625</v>
      </c>
      <c r="BI31" s="53">
        <f ca="1">'IS Drivers (II)'!CB36</f>
        <v>16153.359375</v>
      </c>
      <c r="BJ31" s="53">
        <f ca="1">'IS Drivers (II)'!CC36</f>
        <v>16189.660890183997</v>
      </c>
      <c r="BK31" s="53">
        <f ca="1">'IS Drivers (II)'!CD36</f>
        <v>16226.043985921864</v>
      </c>
      <c r="BL31" s="53">
        <f ca="1">'IS Drivers (II)'!CE36</f>
        <v>16262.508845549932</v>
      </c>
    </row>
    <row r="32" spans="2:64" ht="15" customHeight="1" outlineLevel="1" x14ac:dyDescent="0.2">
      <c r="B32" s="77">
        <f t="shared" si="15"/>
        <v>10</v>
      </c>
      <c r="C32" s="79"/>
      <c r="D32" s="81">
        <v>13081.317594174679</v>
      </c>
      <c r="E32" s="81">
        <v>13425.065126912785</v>
      </c>
      <c r="F32" s="81">
        <v>13170.038268783806</v>
      </c>
      <c r="G32" s="81">
        <v>13216.133402724548</v>
      </c>
      <c r="H32" s="81">
        <v>13262.389869634089</v>
      </c>
      <c r="I32" s="81">
        <v>13308.808234177806</v>
      </c>
      <c r="J32" s="81">
        <v>13355.38906299743</v>
      </c>
      <c r="K32" s="81">
        <v>13402.13292471792</v>
      </c>
      <c r="L32" s="81">
        <v>13449.040389954436</v>
      </c>
      <c r="M32" s="81">
        <v>13496.112031319277</v>
      </c>
      <c r="N32" s="81">
        <v>13543.348423428897</v>
      </c>
      <c r="O32" s="81">
        <v>13590.750142910896</v>
      </c>
      <c r="P32" s="81">
        <v>14412.517908115778</v>
      </c>
      <c r="Q32" s="81">
        <v>14462.961720794183</v>
      </c>
      <c r="R32" s="81">
        <v>14513.582086816963</v>
      </c>
      <c r="S32" s="81">
        <v>14564.379624120827</v>
      </c>
      <c r="T32" s="81">
        <v>14615.35495280525</v>
      </c>
      <c r="U32" s="81">
        <v>14666.508695140068</v>
      </c>
      <c r="V32" s="81">
        <v>14717.841475573057</v>
      </c>
      <c r="W32" s="81">
        <v>14720.924604993195</v>
      </c>
      <c r="X32" s="81">
        <v>14908.909837574925</v>
      </c>
      <c r="Y32" s="81">
        <v>14939.167200728014</v>
      </c>
      <c r="Z32" s="81">
        <v>14969.53046465214</v>
      </c>
      <c r="AA32" s="81">
        <v>15000</v>
      </c>
      <c r="AB32" s="50"/>
      <c r="AC32" s="53">
        <f ca="1">'IS Drivers (II)'!AV37</f>
        <v>15033.709565615354</v>
      </c>
      <c r="AD32" s="53">
        <f ca="1">'IS Drivers (II)'!AW37</f>
        <v>15067.494886884975</v>
      </c>
      <c r="AE32" s="53">
        <f ca="1">'IS Drivers (II)'!AX37</f>
        <v>15101.356134054873</v>
      </c>
      <c r="AF32" s="53">
        <f ca="1">'IS Drivers (II)'!AY37</f>
        <v>15135.293477753657</v>
      </c>
      <c r="AG32" s="53">
        <f ca="1">'IS Drivers (II)'!AZ37</f>
        <v>15169.307088993392</v>
      </c>
      <c r="AH32" s="53">
        <f ca="1">'IS Drivers (II)'!BA37</f>
        <v>15203.397139170447</v>
      </c>
      <c r="AI32" s="53">
        <f ca="1">'IS Drivers (II)'!BB37</f>
        <v>15237.563800066391</v>
      </c>
      <c r="AJ32" s="53">
        <f ca="1">'IS Drivers (II)'!BC37</f>
        <v>15271.807243848823</v>
      </c>
      <c r="AK32" s="53">
        <f ca="1">'IS Drivers (II)'!BD37</f>
        <v>15306.127643072261</v>
      </c>
      <c r="AL32" s="53">
        <f ca="1">'IS Drivers (II)'!BE37</f>
        <v>15340.525170679004</v>
      </c>
      <c r="AM32" s="53">
        <f ca="1">'IS Drivers (II)'!BF37</f>
        <v>15375.000000000004</v>
      </c>
      <c r="AN32" s="53">
        <f ca="1">'IS Drivers (II)'!BG37</f>
        <v>15409.55230475574</v>
      </c>
      <c r="AO32" s="53">
        <f ca="1">'IS Drivers (II)'!BH37</f>
        <v>15444.182259057099</v>
      </c>
      <c r="AP32" s="53">
        <f ca="1">'IS Drivers (II)'!BI37</f>
        <v>15478.890037406247</v>
      </c>
      <c r="AQ32" s="53">
        <f ca="1">'IS Drivers (II)'!BJ37</f>
        <v>15513.675814697501</v>
      </c>
      <c r="AR32" s="53">
        <f ca="1">'IS Drivers (II)'!BK37</f>
        <v>15548.539766218226</v>
      </c>
      <c r="AS32" s="53">
        <f ca="1">'IS Drivers (II)'!BL37</f>
        <v>15583.482067649707</v>
      </c>
      <c r="AT32" s="53">
        <f ca="1">'IS Drivers (II)'!BM37</f>
        <v>15618.50289506805</v>
      </c>
      <c r="AU32" s="53">
        <f ca="1">'IS Drivers (II)'!BN37</f>
        <v>15653.602424945044</v>
      </c>
      <c r="AV32" s="53">
        <f ca="1">'IS Drivers (II)'!BO37</f>
        <v>15688.780834149067</v>
      </c>
      <c r="AW32" s="53">
        <f ca="1">'IS Drivers (II)'!BP37</f>
        <v>15724.038299945978</v>
      </c>
      <c r="AX32" s="53">
        <f ca="1">'IS Drivers (II)'!BQ37</f>
        <v>15759.375000000002</v>
      </c>
      <c r="AY32" s="53">
        <f ca="1">'IS Drivers (II)'!BR37</f>
        <v>15794.791112374633</v>
      </c>
      <c r="AZ32" s="53">
        <f ca="1">'IS Drivers (II)'!BS37</f>
        <v>15830.286815533527</v>
      </c>
      <c r="BA32" s="53">
        <f ca="1">'IS Drivers (II)'!BT37</f>
        <v>15865.862288341399</v>
      </c>
      <c r="BB32" s="53">
        <f ca="1">'IS Drivers (II)'!BU37</f>
        <v>15901.517710064936</v>
      </c>
      <c r="BC32" s="53">
        <f ca="1">'IS Drivers (II)'!BV37</f>
        <v>15937.25326037368</v>
      </c>
      <c r="BD32" s="53">
        <f ca="1">'IS Drivers (II)'!BW37</f>
        <v>15973.069119340951</v>
      </c>
      <c r="BE32" s="53">
        <f ca="1">'IS Drivers (II)'!BX37</f>
        <v>16008.965467444752</v>
      </c>
      <c r="BF32" s="53">
        <f ca="1">'IS Drivers (II)'!BY37</f>
        <v>16044.94248556867</v>
      </c>
      <c r="BG32" s="53">
        <f ca="1">'IS Drivers (II)'!BZ37</f>
        <v>16081.000355002794</v>
      </c>
      <c r="BH32" s="53">
        <f ca="1">'IS Drivers (II)'!CA37</f>
        <v>16117.139257444627</v>
      </c>
      <c r="BI32" s="53">
        <f ca="1">'IS Drivers (II)'!CB37</f>
        <v>16153.359375</v>
      </c>
      <c r="BJ32" s="53">
        <f ca="1">'IS Drivers (II)'!CC37</f>
        <v>16189.660890183997</v>
      </c>
      <c r="BK32" s="53">
        <f ca="1">'IS Drivers (II)'!CD37</f>
        <v>16226.043985921864</v>
      </c>
      <c r="BL32" s="53">
        <f ca="1">'IS Drivers (II)'!CE37</f>
        <v>16262.508845549932</v>
      </c>
    </row>
    <row r="33" spans="2:64" ht="5.0999999999999996" customHeight="1" outlineLevel="1" x14ac:dyDescent="0.2">
      <c r="B33" s="79"/>
      <c r="C33" s="7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50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</row>
    <row r="34" spans="2:64" s="54" customFormat="1" ht="15" customHeight="1" x14ac:dyDescent="0.2">
      <c r="B34" s="32" t="s">
        <v>23</v>
      </c>
      <c r="C34" s="32"/>
      <c r="D34" s="57">
        <f>SUM(D23:D32)</f>
        <v>222498.88551650371</v>
      </c>
      <c r="E34" s="57">
        <f t="shared" ref="E34:AA34" si="16">SUM(E23:E32)</f>
        <v>227425.93348574991</v>
      </c>
      <c r="F34" s="57">
        <f t="shared" si="16"/>
        <v>223770.54851923452</v>
      </c>
      <c r="G34" s="57">
        <f t="shared" si="16"/>
        <v>224431.24543905188</v>
      </c>
      <c r="H34" s="57">
        <f t="shared" si="16"/>
        <v>225094.25479808863</v>
      </c>
      <c r="I34" s="57">
        <f t="shared" si="16"/>
        <v>228259.58468988194</v>
      </c>
      <c r="J34" s="57">
        <f t="shared" si="16"/>
        <v>228927.24323629649</v>
      </c>
      <c r="K34" s="57">
        <f t="shared" si="16"/>
        <v>229597.23858762346</v>
      </c>
      <c r="L34" s="57">
        <f t="shared" si="16"/>
        <v>230269.57892268023</v>
      </c>
      <c r="M34" s="57">
        <f t="shared" si="16"/>
        <v>230944.27244890959</v>
      </c>
      <c r="N34" s="57">
        <f t="shared" si="16"/>
        <v>239121.32740248085</v>
      </c>
      <c r="O34" s="57">
        <f t="shared" si="16"/>
        <v>239800.75204838952</v>
      </c>
      <c r="P34" s="57">
        <f t="shared" si="16"/>
        <v>251579.42334965954</v>
      </c>
      <c r="Q34" s="57">
        <f t="shared" si="16"/>
        <v>252302.45133138329</v>
      </c>
      <c r="R34" s="57">
        <f t="shared" si="16"/>
        <v>253028.0099110431</v>
      </c>
      <c r="S34" s="57">
        <f t="shared" si="16"/>
        <v>253756.10794573187</v>
      </c>
      <c r="T34" s="57">
        <f t="shared" si="16"/>
        <v>254486.75432354186</v>
      </c>
      <c r="U34" s="57">
        <f t="shared" si="16"/>
        <v>255219.95796367436</v>
      </c>
      <c r="V34" s="57">
        <f t="shared" si="16"/>
        <v>255955.72781654712</v>
      </c>
      <c r="W34" s="57">
        <f t="shared" si="16"/>
        <v>258499.91933823581</v>
      </c>
      <c r="X34" s="57">
        <f t="shared" si="16"/>
        <v>261194.37433857398</v>
      </c>
      <c r="Y34" s="57">
        <f t="shared" si="16"/>
        <v>261628.06321043492</v>
      </c>
      <c r="Z34" s="57">
        <f t="shared" si="16"/>
        <v>264563.26999334735</v>
      </c>
      <c r="AA34" s="57">
        <f t="shared" si="16"/>
        <v>265000</v>
      </c>
      <c r="AB34" s="56"/>
      <c r="AC34" s="57">
        <f ca="1">SUM(AC23:AC32)</f>
        <v>260683.76189500315</v>
      </c>
      <c r="AD34" s="57">
        <f t="shared" ref="AD34:BL34" ca="1" si="17">SUM(AD23:AD32)</f>
        <v>261023.45705269027</v>
      </c>
      <c r="AE34" s="57">
        <f t="shared" ca="1" si="17"/>
        <v>261597.72152185484</v>
      </c>
      <c r="AF34" s="57">
        <f t="shared" ca="1" si="17"/>
        <v>262184.99310537893</v>
      </c>
      <c r="AG34" s="57">
        <f t="shared" ca="1" si="17"/>
        <v>262774.17161180149</v>
      </c>
      <c r="AH34" s="57">
        <f t="shared" ca="1" si="17"/>
        <v>263364.70360487833</v>
      </c>
      <c r="AI34" s="57">
        <f t="shared" ca="1" si="17"/>
        <v>263956.56417755375</v>
      </c>
      <c r="AJ34" s="57">
        <f t="shared" ca="1" si="17"/>
        <v>264549.75491497212</v>
      </c>
      <c r="AK34" s="57">
        <f t="shared" ca="1" si="17"/>
        <v>265144.2787362322</v>
      </c>
      <c r="AL34" s="57">
        <f t="shared" ca="1" si="17"/>
        <v>265740.13863366208</v>
      </c>
      <c r="AM34" s="57">
        <f t="shared" ca="1" si="17"/>
        <v>266337.33760965522</v>
      </c>
      <c r="AN34" s="57">
        <f t="shared" ca="1" si="17"/>
        <v>266935.87867351994</v>
      </c>
      <c r="AO34" s="57">
        <f t="shared" ca="1" si="17"/>
        <v>267535.76484133577</v>
      </c>
      <c r="AP34" s="57">
        <f t="shared" ca="1" si="17"/>
        <v>268136.99913596065</v>
      </c>
      <c r="AQ34" s="57">
        <f t="shared" ca="1" si="17"/>
        <v>268739.58458704583</v>
      </c>
      <c r="AR34" s="57">
        <f t="shared" ca="1" si="17"/>
        <v>269343.52423105121</v>
      </c>
      <c r="AS34" s="57">
        <f t="shared" ca="1" si="17"/>
        <v>269948.82111126033</v>
      </c>
      <c r="AT34" s="57">
        <f t="shared" ca="1" si="17"/>
        <v>270555.47827779618</v>
      </c>
      <c r="AU34" s="57">
        <f t="shared" ca="1" si="17"/>
        <v>271163.49878763611</v>
      </c>
      <c r="AV34" s="57">
        <f t="shared" ca="1" si="17"/>
        <v>271772.88570462744</v>
      </c>
      <c r="AW34" s="57">
        <f t="shared" ca="1" si="17"/>
        <v>272383.64209950308</v>
      </c>
      <c r="AX34" s="57">
        <f t="shared" ca="1" si="17"/>
        <v>272995.77104989655</v>
      </c>
      <c r="AY34" s="57">
        <f t="shared" ca="1" si="17"/>
        <v>273609.27564035793</v>
      </c>
      <c r="AZ34" s="57">
        <f t="shared" ca="1" si="17"/>
        <v>274224.15896236914</v>
      </c>
      <c r="BA34" s="57">
        <f t="shared" ca="1" si="17"/>
        <v>274840.4241143596</v>
      </c>
      <c r="BB34" s="57">
        <f t="shared" ca="1" si="17"/>
        <v>275458.07420172199</v>
      </c>
      <c r="BC34" s="57">
        <f t="shared" ca="1" si="17"/>
        <v>276077.11233682744</v>
      </c>
      <c r="BD34" s="57">
        <f t="shared" ca="1" si="17"/>
        <v>276697.54163904174</v>
      </c>
      <c r="BE34" s="57">
        <f t="shared" ca="1" si="17"/>
        <v>277319.36523474095</v>
      </c>
      <c r="BF34" s="57">
        <f t="shared" ca="1" si="17"/>
        <v>277942.58625732694</v>
      </c>
      <c r="BG34" s="57">
        <f t="shared" ca="1" si="17"/>
        <v>278567.20784724317</v>
      </c>
      <c r="BH34" s="57">
        <f t="shared" ca="1" si="17"/>
        <v>279193.23315199063</v>
      </c>
      <c r="BI34" s="57">
        <f t="shared" ca="1" si="17"/>
        <v>279820.66532614396</v>
      </c>
      <c r="BJ34" s="57">
        <f t="shared" ca="1" si="17"/>
        <v>280449.50753136683</v>
      </c>
      <c r="BK34" s="57">
        <f t="shared" ca="1" si="17"/>
        <v>281079.76293642836</v>
      </c>
      <c r="BL34" s="57">
        <f t="shared" ca="1" si="17"/>
        <v>281711.43471721857</v>
      </c>
    </row>
    <row r="35" spans="2:64" ht="5.0999999999999996" customHeight="1" x14ac:dyDescent="0.2">
      <c r="B35" s="41"/>
      <c r="C35" s="4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3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2:64" s="54" customFormat="1" ht="15" customHeight="1" x14ac:dyDescent="0.2">
      <c r="B36" s="32" t="s">
        <v>31</v>
      </c>
      <c r="C36" s="32"/>
      <c r="D36" s="57">
        <f>D21-D34</f>
        <v>155672.0577334963</v>
      </c>
      <c r="E36" s="57">
        <f t="shared" ref="E36:AA36" si="18">E21-E34</f>
        <v>160682.4895142501</v>
      </c>
      <c r="F36" s="57">
        <f t="shared" si="18"/>
        <v>156965.24196126551</v>
      </c>
      <c r="G36" s="57">
        <f t="shared" si="18"/>
        <v>157637.12030812987</v>
      </c>
      <c r="H36" s="57">
        <f t="shared" si="18"/>
        <v>158311.35022920842</v>
      </c>
      <c r="I36" s="57">
        <f t="shared" si="18"/>
        <v>156487.93995501054</v>
      </c>
      <c r="J36" s="57">
        <f t="shared" si="18"/>
        <v>157166.8977448532</v>
      </c>
      <c r="K36" s="57">
        <f t="shared" si="18"/>
        <v>157848.23188696022</v>
      </c>
      <c r="L36" s="57">
        <f t="shared" si="18"/>
        <v>158531.95069856459</v>
      </c>
      <c r="M36" s="57">
        <f t="shared" si="18"/>
        <v>159218.06252600957</v>
      </c>
      <c r="N36" s="57">
        <f t="shared" si="18"/>
        <v>152406.57574485059</v>
      </c>
      <c r="O36" s="57">
        <f t="shared" si="18"/>
        <v>153097.49875995755</v>
      </c>
      <c r="P36" s="57">
        <f t="shared" si="18"/>
        <v>165075.50859288499</v>
      </c>
      <c r="Q36" s="57">
        <f t="shared" si="18"/>
        <v>165810.77287296011</v>
      </c>
      <c r="R36" s="57">
        <f t="shared" si="18"/>
        <v>166548.6105780155</v>
      </c>
      <c r="S36" s="57">
        <f t="shared" si="18"/>
        <v>167289.03071503856</v>
      </c>
      <c r="T36" s="57">
        <f t="shared" si="18"/>
        <v>168032.04232254127</v>
      </c>
      <c r="U36" s="57">
        <f t="shared" si="18"/>
        <v>168777.65447067007</v>
      </c>
      <c r="V36" s="57">
        <f t="shared" si="18"/>
        <v>169525.87626131749</v>
      </c>
      <c r="W36" s="57">
        <f t="shared" si="18"/>
        <v>167070.81566643197</v>
      </c>
      <c r="X36" s="57">
        <f t="shared" si="18"/>
        <v>169810.87077646379</v>
      </c>
      <c r="Y36" s="57">
        <f t="shared" si="18"/>
        <v>170251.89926250547</v>
      </c>
      <c r="Z36" s="57">
        <f t="shared" si="18"/>
        <v>168194.47134824836</v>
      </c>
      <c r="AA36" s="57">
        <f t="shared" si="18"/>
        <v>168638.59243629128</v>
      </c>
      <c r="AB36" s="56"/>
      <c r="AC36" s="57">
        <f ca="1">AC21-AC34</f>
        <v>173929.34844696021</v>
      </c>
      <c r="AD36" s="57">
        <f t="shared" ref="AD36:BL36" ca="1" si="19">AD21-AD34</f>
        <v>174566.36123329744</v>
      </c>
      <c r="AE36" s="57">
        <f t="shared" ca="1" si="19"/>
        <v>174970.99966819232</v>
      </c>
      <c r="AF36" s="57">
        <f t="shared" ca="1" si="19"/>
        <v>175364.83088150609</v>
      </c>
      <c r="AG36" s="57">
        <f t="shared" ca="1" si="19"/>
        <v>175758.96000852837</v>
      </c>
      <c r="AH36" s="57">
        <f t="shared" ca="1" si="19"/>
        <v>176153.94544044224</v>
      </c>
      <c r="AI36" s="57">
        <f t="shared" ca="1" si="19"/>
        <v>176549.8170503779</v>
      </c>
      <c r="AJ36" s="57">
        <f t="shared" ca="1" si="19"/>
        <v>176946.57823042519</v>
      </c>
      <c r="AK36" s="57">
        <f t="shared" ca="1" si="19"/>
        <v>177344.2310499053</v>
      </c>
      <c r="AL36" s="57">
        <f t="shared" ca="1" si="19"/>
        <v>177742.77751612052</v>
      </c>
      <c r="AM36" s="57">
        <f t="shared" ca="1" si="19"/>
        <v>178142.21963754331</v>
      </c>
      <c r="AN36" s="57">
        <f t="shared" ca="1" si="19"/>
        <v>178542.55942699249</v>
      </c>
      <c r="AO36" s="57">
        <f t="shared" ca="1" si="19"/>
        <v>178943.79890180164</v>
      </c>
      <c r="AP36" s="57">
        <f t="shared" ca="1" si="19"/>
        <v>179345.94008383772</v>
      </c>
      <c r="AQ36" s="57">
        <f t="shared" ca="1" si="19"/>
        <v>179748.98499951133</v>
      </c>
      <c r="AR36" s="57">
        <f t="shared" ca="1" si="19"/>
        <v>180152.93567978684</v>
      </c>
      <c r="AS36" s="57">
        <f t="shared" ca="1" si="19"/>
        <v>180557.7941601933</v>
      </c>
      <c r="AT36" s="57">
        <f t="shared" ca="1" si="19"/>
        <v>180963.56248083373</v>
      </c>
      <c r="AU36" s="57">
        <f t="shared" ca="1" si="19"/>
        <v>181370.24268639612</v>
      </c>
      <c r="AV36" s="57">
        <f t="shared" ca="1" si="19"/>
        <v>181777.83682616346</v>
      </c>
      <c r="AW36" s="57">
        <f t="shared" ca="1" si="19"/>
        <v>182186.34695402405</v>
      </c>
      <c r="AX36" s="57">
        <f t="shared" ca="1" si="19"/>
        <v>182595.77512848197</v>
      </c>
      <c r="AY36" s="57">
        <f t="shared" ca="1" si="19"/>
        <v>183006.12341266725</v>
      </c>
      <c r="AZ36" s="57">
        <f t="shared" ca="1" si="19"/>
        <v>183417.39387434669</v>
      </c>
      <c r="BA36" s="57">
        <f t="shared" ca="1" si="19"/>
        <v>183829.58858593361</v>
      </c>
      <c r="BB36" s="57">
        <f t="shared" ca="1" si="19"/>
        <v>184242.70962449902</v>
      </c>
      <c r="BC36" s="57">
        <f t="shared" ca="1" si="19"/>
        <v>184656.75907178153</v>
      </c>
      <c r="BD36" s="57">
        <f t="shared" ca="1" si="19"/>
        <v>185071.73901419819</v>
      </c>
      <c r="BE36" s="57">
        <f t="shared" ca="1" si="19"/>
        <v>185487.65154285467</v>
      </c>
      <c r="BF36" s="57">
        <f t="shared" ca="1" si="19"/>
        <v>185904.49875355605</v>
      </c>
      <c r="BG36" s="57">
        <f t="shared" ca="1" si="19"/>
        <v>186322.28274681751</v>
      </c>
      <c r="BH36" s="57">
        <f t="shared" ca="1" si="19"/>
        <v>186741.00562787463</v>
      </c>
      <c r="BI36" s="57">
        <f t="shared" ca="1" si="19"/>
        <v>187160.66950669396</v>
      </c>
      <c r="BJ36" s="57">
        <f t="shared" ca="1" si="19"/>
        <v>187581.27649798396</v>
      </c>
      <c r="BK36" s="57">
        <f t="shared" ca="1" si="19"/>
        <v>188002.8287212053</v>
      </c>
      <c r="BL36" s="57">
        <f t="shared" ca="1" si="19"/>
        <v>188425.32830058195</v>
      </c>
    </row>
    <row r="37" spans="2:64" ht="5.0999999999999996" customHeight="1" x14ac:dyDescent="0.2">
      <c r="B37" s="41"/>
      <c r="C37" s="41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2:64" s="54" customFormat="1" ht="15" customHeight="1" x14ac:dyDescent="0.2">
      <c r="B38" s="32" t="s">
        <v>39</v>
      </c>
      <c r="C38" s="32"/>
      <c r="D38" s="85">
        <f>D21*0.007</f>
        <v>2647.1966027500002</v>
      </c>
      <c r="E38" s="85">
        <f t="shared" ref="E38:AA38" si="20">E21*0.007</f>
        <v>2716.758961</v>
      </c>
      <c r="F38" s="85">
        <f t="shared" si="20"/>
        <v>2665.1505333635005</v>
      </c>
      <c r="G38" s="85">
        <f t="shared" si="20"/>
        <v>2674.4785602302723</v>
      </c>
      <c r="H38" s="85">
        <f t="shared" si="20"/>
        <v>2683.8392351910793</v>
      </c>
      <c r="I38" s="85">
        <f t="shared" si="20"/>
        <v>2693.2326725142475</v>
      </c>
      <c r="J38" s="85">
        <f t="shared" si="20"/>
        <v>2702.658986868048</v>
      </c>
      <c r="K38" s="85">
        <f t="shared" si="20"/>
        <v>2712.1182933220857</v>
      </c>
      <c r="L38" s="85">
        <f t="shared" si="20"/>
        <v>2721.6107073487137</v>
      </c>
      <c r="M38" s="85">
        <f t="shared" si="20"/>
        <v>2731.1363448244342</v>
      </c>
      <c r="N38" s="85">
        <f t="shared" si="20"/>
        <v>2740.6953220313203</v>
      </c>
      <c r="O38" s="85">
        <f t="shared" si="20"/>
        <v>2750.2877556584294</v>
      </c>
      <c r="P38" s="85">
        <f t="shared" si="20"/>
        <v>2916.5845235978118</v>
      </c>
      <c r="Q38" s="85">
        <f t="shared" si="20"/>
        <v>2926.792569430404</v>
      </c>
      <c r="R38" s="85">
        <f t="shared" si="20"/>
        <v>2937.0363434234105</v>
      </c>
      <c r="S38" s="85">
        <f t="shared" si="20"/>
        <v>2947.3159706253932</v>
      </c>
      <c r="T38" s="85">
        <f t="shared" si="20"/>
        <v>2957.6315765225818</v>
      </c>
      <c r="U38" s="85">
        <f t="shared" si="20"/>
        <v>2967.9832870404111</v>
      </c>
      <c r="V38" s="85">
        <f t="shared" si="20"/>
        <v>2978.3712285450524</v>
      </c>
      <c r="W38" s="85">
        <f t="shared" si="20"/>
        <v>2978.9951450326744</v>
      </c>
      <c r="X38" s="85">
        <f t="shared" si="20"/>
        <v>3017.0367158052645</v>
      </c>
      <c r="Y38" s="85">
        <f t="shared" si="20"/>
        <v>3023.1597373105828</v>
      </c>
      <c r="Z38" s="85">
        <f t="shared" si="20"/>
        <v>3029.30418939117</v>
      </c>
      <c r="AA38" s="85">
        <f t="shared" si="20"/>
        <v>3035.470147054039</v>
      </c>
      <c r="AB38" s="71"/>
      <c r="AC38" s="53">
        <f ca="1">'IS Drivers (II)'!AV43</f>
        <v>3042.2917723937444</v>
      </c>
      <c r="AD38" s="53">
        <f ca="1">'IS Drivers (II)'!AW43</f>
        <v>3049.1287280019146</v>
      </c>
      <c r="AE38" s="53">
        <f ca="1">'IS Drivers (II)'!AX43</f>
        <v>3055.9810483303309</v>
      </c>
      <c r="AF38" s="53">
        <f ca="1">'IS Drivers (II)'!AY43</f>
        <v>3062.8487679081959</v>
      </c>
      <c r="AG38" s="53">
        <f ca="1">'IS Drivers (II)'!AZ43</f>
        <v>3069.7319213423098</v>
      </c>
      <c r="AH38" s="53">
        <f ca="1">'IS Drivers (II)'!BA43</f>
        <v>3076.6305433172447</v>
      </c>
      <c r="AI38" s="53">
        <f ca="1">'IS Drivers (II)'!BB43</f>
        <v>3083.5446685955226</v>
      </c>
      <c r="AJ38" s="53">
        <f ca="1">'IS Drivers (II)'!BC43</f>
        <v>3090.4743320177818</v>
      </c>
      <c r="AK38" s="53">
        <f ca="1">'IS Drivers (II)'!BD43</f>
        <v>3097.4195685029631</v>
      </c>
      <c r="AL38" s="53">
        <f ca="1">'IS Drivers (II)'!BE43</f>
        <v>3104.3804130484791</v>
      </c>
      <c r="AM38" s="53">
        <f ca="1">'IS Drivers (II)'!BF43</f>
        <v>3111.3569007303904</v>
      </c>
      <c r="AN38" s="53">
        <f ca="1">'IS Drivers (II)'!BG43</f>
        <v>3118.3490667035881</v>
      </c>
      <c r="AO38" s="53">
        <f ca="1">'IS Drivers (II)'!BH43</f>
        <v>3125.3569462019627</v>
      </c>
      <c r="AP38" s="53">
        <f ca="1">'IS Drivers (II)'!BI43</f>
        <v>3132.3805745385894</v>
      </c>
      <c r="AQ38" s="53">
        <f ca="1">'IS Drivers (II)'!BJ43</f>
        <v>3139.4199871059009</v>
      </c>
      <c r="AR38" s="53">
        <f ca="1">'IS Drivers (II)'!BK43</f>
        <v>3146.4752193758673</v>
      </c>
      <c r="AS38" s="53">
        <f ca="1">'IS Drivers (II)'!BL43</f>
        <v>3153.5463069001762</v>
      </c>
      <c r="AT38" s="53">
        <f ca="1">'IS Drivers (II)'!BM43</f>
        <v>3160.6332853104104</v>
      </c>
      <c r="AU38" s="53">
        <f ca="1">'IS Drivers (II)'!BN43</f>
        <v>3167.7361903182264</v>
      </c>
      <c r="AV38" s="53">
        <f ca="1">'IS Drivers (II)'!BO43</f>
        <v>3174.855057715537</v>
      </c>
      <c r="AW38" s="53">
        <f ca="1">'IS Drivers (II)'!BP43</f>
        <v>3181.9899233746905</v>
      </c>
      <c r="AX38" s="53">
        <f ca="1">'IS Drivers (II)'!BQ43</f>
        <v>3189.1408232486506</v>
      </c>
      <c r="AY38" s="53">
        <f ca="1">'IS Drivers (II)'!BR43</f>
        <v>3196.307793371177</v>
      </c>
      <c r="AZ38" s="53">
        <f ca="1">'IS Drivers (II)'!BS43</f>
        <v>3203.4908698570116</v>
      </c>
      <c r="BA38" s="53">
        <f ca="1">'IS Drivers (II)'!BT43</f>
        <v>3210.6900889020535</v>
      </c>
      <c r="BB38" s="53">
        <f ca="1">'IS Drivers (II)'!BU43</f>
        <v>3217.905486783548</v>
      </c>
      <c r="BC38" s="53">
        <f ca="1">'IS Drivers (II)'!BV43</f>
        <v>3225.1370998602638</v>
      </c>
      <c r="BD38" s="53">
        <f ca="1">'IS Drivers (II)'!BW43</f>
        <v>3232.3849645726805</v>
      </c>
      <c r="BE38" s="53">
        <f ca="1">'IS Drivers (II)'!BX43</f>
        <v>3239.6491174431703</v>
      </c>
      <c r="BF38" s="53">
        <f ca="1">'IS Drivers (II)'!BY43</f>
        <v>3246.9295950761816</v>
      </c>
      <c r="BG38" s="53">
        <f ca="1">'IS Drivers (II)'!BZ43</f>
        <v>3254.2264341584255</v>
      </c>
      <c r="BH38" s="53">
        <f ca="1">'IS Drivers (II)'!CA43</f>
        <v>3261.5396714590579</v>
      </c>
      <c r="BI38" s="53">
        <f ca="1">'IS Drivers (II)'!CB43</f>
        <v>3268.8693438298665</v>
      </c>
      <c r="BJ38" s="53">
        <f ca="1">'IS Drivers (II)'!CC43</f>
        <v>3276.2154882054565</v>
      </c>
      <c r="BK38" s="53">
        <f ca="1">'IS Drivers (II)'!CD43</f>
        <v>3283.5781416034365</v>
      </c>
      <c r="BL38" s="53">
        <f ca="1">'IS Drivers (II)'!CE43</f>
        <v>3290.9573411246047</v>
      </c>
    </row>
    <row r="39" spans="2:64" ht="5.0999999999999996" customHeight="1" x14ac:dyDescent="0.2">
      <c r="B39" s="41"/>
      <c r="C39" s="41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</row>
    <row r="40" spans="2:64" ht="15" customHeight="1" x14ac:dyDescent="0.2">
      <c r="B40" s="32" t="s">
        <v>38</v>
      </c>
      <c r="C40" s="32"/>
      <c r="D40" s="57">
        <f>D36-D38</f>
        <v>153024.86113074631</v>
      </c>
      <c r="E40" s="57">
        <f t="shared" ref="E40:BL40" si="21">E36-E38</f>
        <v>157965.73055325009</v>
      </c>
      <c r="F40" s="57">
        <f t="shared" si="21"/>
        <v>154300.09142790199</v>
      </c>
      <c r="G40" s="57">
        <f t="shared" si="21"/>
        <v>154962.64174789962</v>
      </c>
      <c r="H40" s="57">
        <f t="shared" si="21"/>
        <v>155627.51099401733</v>
      </c>
      <c r="I40" s="57">
        <f t="shared" si="21"/>
        <v>153794.7072824963</v>
      </c>
      <c r="J40" s="57">
        <f t="shared" si="21"/>
        <v>154464.23875798515</v>
      </c>
      <c r="K40" s="57">
        <f t="shared" si="21"/>
        <v>155136.11359363812</v>
      </c>
      <c r="L40" s="57">
        <f t="shared" si="21"/>
        <v>155810.33999121588</v>
      </c>
      <c r="M40" s="57">
        <f t="shared" si="21"/>
        <v>156486.92618118515</v>
      </c>
      <c r="N40" s="57">
        <f t="shared" si="21"/>
        <v>149665.88042281926</v>
      </c>
      <c r="O40" s="57">
        <f t="shared" si="21"/>
        <v>150347.21100429911</v>
      </c>
      <c r="P40" s="57">
        <f t="shared" si="21"/>
        <v>162158.92406928717</v>
      </c>
      <c r="Q40" s="57">
        <f t="shared" si="21"/>
        <v>162883.98030352971</v>
      </c>
      <c r="R40" s="57">
        <f t="shared" si="21"/>
        <v>163611.57423459209</v>
      </c>
      <c r="S40" s="57">
        <f t="shared" si="21"/>
        <v>164341.71474441318</v>
      </c>
      <c r="T40" s="57">
        <f t="shared" si="21"/>
        <v>165074.41074601869</v>
      </c>
      <c r="U40" s="57">
        <f t="shared" si="21"/>
        <v>165809.67118362966</v>
      </c>
      <c r="V40" s="57">
        <f t="shared" si="21"/>
        <v>166547.50503277243</v>
      </c>
      <c r="W40" s="57">
        <f t="shared" si="21"/>
        <v>164091.82052139929</v>
      </c>
      <c r="X40" s="57">
        <f t="shared" si="21"/>
        <v>166793.83406065853</v>
      </c>
      <c r="Y40" s="57">
        <f t="shared" si="21"/>
        <v>167228.73952519489</v>
      </c>
      <c r="Z40" s="57">
        <f t="shared" si="21"/>
        <v>165165.16715885719</v>
      </c>
      <c r="AA40" s="57">
        <f t="shared" si="21"/>
        <v>165603.12228923725</v>
      </c>
      <c r="AB40" s="53"/>
      <c r="AC40" s="57">
        <f t="shared" ca="1" si="21"/>
        <v>170887.05667456647</v>
      </c>
      <c r="AD40" s="57">
        <f t="shared" ca="1" si="21"/>
        <v>171517.23250529554</v>
      </c>
      <c r="AE40" s="57">
        <f t="shared" ca="1" si="21"/>
        <v>171915.01861986198</v>
      </c>
      <c r="AF40" s="57">
        <f t="shared" ca="1" si="21"/>
        <v>172301.98211359789</v>
      </c>
      <c r="AG40" s="57">
        <f t="shared" ca="1" si="21"/>
        <v>172689.22808718606</v>
      </c>
      <c r="AH40" s="57">
        <f t="shared" ca="1" si="21"/>
        <v>173077.314897125</v>
      </c>
      <c r="AI40" s="57">
        <f t="shared" ca="1" si="21"/>
        <v>173466.27238178239</v>
      </c>
      <c r="AJ40" s="57">
        <f t="shared" ca="1" si="21"/>
        <v>173856.1038984074</v>
      </c>
      <c r="AK40" s="57">
        <f t="shared" ca="1" si="21"/>
        <v>174246.81148140234</v>
      </c>
      <c r="AL40" s="57">
        <f t="shared" ca="1" si="21"/>
        <v>174638.39710307203</v>
      </c>
      <c r="AM40" s="57">
        <f t="shared" ca="1" si="21"/>
        <v>175030.86273681291</v>
      </c>
      <c r="AN40" s="57">
        <f t="shared" ca="1" si="21"/>
        <v>175424.21036028891</v>
      </c>
      <c r="AO40" s="57">
        <f t="shared" ca="1" si="21"/>
        <v>175818.44195559967</v>
      </c>
      <c r="AP40" s="57">
        <f t="shared" ca="1" si="21"/>
        <v>176213.55950929914</v>
      </c>
      <c r="AQ40" s="57">
        <f t="shared" ca="1" si="21"/>
        <v>176609.56501240542</v>
      </c>
      <c r="AR40" s="57">
        <f t="shared" ca="1" si="21"/>
        <v>177006.46046041098</v>
      </c>
      <c r="AS40" s="57">
        <f t="shared" ca="1" si="21"/>
        <v>177404.24785329311</v>
      </c>
      <c r="AT40" s="57">
        <f t="shared" ca="1" si="21"/>
        <v>177802.92919552332</v>
      </c>
      <c r="AU40" s="57">
        <f t="shared" ca="1" si="21"/>
        <v>178202.5064960779</v>
      </c>
      <c r="AV40" s="57">
        <f t="shared" ca="1" si="21"/>
        <v>178602.98176844793</v>
      </c>
      <c r="AW40" s="57">
        <f t="shared" ca="1" si="21"/>
        <v>179004.35703064935</v>
      </c>
      <c r="AX40" s="57">
        <f t="shared" ca="1" si="21"/>
        <v>179406.63430523331</v>
      </c>
      <c r="AY40" s="57">
        <f t="shared" ca="1" si="21"/>
        <v>179809.81561929607</v>
      </c>
      <c r="AZ40" s="57">
        <f t="shared" ca="1" si="21"/>
        <v>180213.90300448966</v>
      </c>
      <c r="BA40" s="57">
        <f t="shared" ca="1" si="21"/>
        <v>180618.89849703157</v>
      </c>
      <c r="BB40" s="57">
        <f t="shared" ca="1" si="21"/>
        <v>181024.80413771549</v>
      </c>
      <c r="BC40" s="57">
        <f t="shared" ca="1" si="21"/>
        <v>181431.62197192127</v>
      </c>
      <c r="BD40" s="57">
        <f t="shared" ca="1" si="21"/>
        <v>181839.35404962552</v>
      </c>
      <c r="BE40" s="57">
        <f t="shared" ca="1" si="21"/>
        <v>182248.00242541151</v>
      </c>
      <c r="BF40" s="57">
        <f t="shared" ca="1" si="21"/>
        <v>182657.56915847986</v>
      </c>
      <c r="BG40" s="57">
        <f t="shared" ca="1" si="21"/>
        <v>183068.05631265909</v>
      </c>
      <c r="BH40" s="57">
        <f t="shared" ca="1" si="21"/>
        <v>183479.46595641557</v>
      </c>
      <c r="BI40" s="57">
        <f t="shared" ca="1" si="21"/>
        <v>183891.80016286409</v>
      </c>
      <c r="BJ40" s="57">
        <f t="shared" ca="1" si="21"/>
        <v>184305.0610097785</v>
      </c>
      <c r="BK40" s="57">
        <f t="shared" ca="1" si="21"/>
        <v>184719.25057960185</v>
      </c>
      <c r="BL40" s="57">
        <f t="shared" ca="1" si="21"/>
        <v>185134.37095945736</v>
      </c>
    </row>
    <row r="41" spans="2:64" ht="5.0999999999999996" customHeight="1" x14ac:dyDescent="0.2">
      <c r="B41" s="41"/>
      <c r="C41" s="41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</row>
    <row r="42" spans="2:64" ht="15" customHeight="1" outlineLevel="1" x14ac:dyDescent="0.2">
      <c r="B42" s="78">
        <v>1</v>
      </c>
      <c r="C42" s="83"/>
      <c r="D42" s="81">
        <v>2500</v>
      </c>
      <c r="E42" s="81">
        <v>2500</v>
      </c>
      <c r="F42" s="81">
        <v>2500</v>
      </c>
      <c r="G42" s="81">
        <v>2500</v>
      </c>
      <c r="H42" s="81">
        <v>2500</v>
      </c>
      <c r="I42" s="81">
        <v>2500</v>
      </c>
      <c r="J42" s="81">
        <v>2500</v>
      </c>
      <c r="K42" s="81">
        <v>2500</v>
      </c>
      <c r="L42" s="81">
        <v>2500</v>
      </c>
      <c r="M42" s="81">
        <v>2500</v>
      </c>
      <c r="N42" s="81">
        <v>2500</v>
      </c>
      <c r="O42" s="81">
        <v>2500</v>
      </c>
      <c r="P42" s="81">
        <v>2500</v>
      </c>
      <c r="Q42" s="81">
        <v>2500</v>
      </c>
      <c r="R42" s="81">
        <v>2500</v>
      </c>
      <c r="S42" s="81">
        <v>2500</v>
      </c>
      <c r="T42" s="81">
        <v>2500</v>
      </c>
      <c r="U42" s="81">
        <v>2500</v>
      </c>
      <c r="V42" s="81">
        <v>2500</v>
      </c>
      <c r="W42" s="81">
        <v>2500</v>
      </c>
      <c r="X42" s="81">
        <v>2500</v>
      </c>
      <c r="Y42" s="81">
        <v>2500</v>
      </c>
      <c r="Z42" s="81">
        <v>2500</v>
      </c>
      <c r="AA42" s="81">
        <v>2500</v>
      </c>
      <c r="AB42" s="50"/>
      <c r="AC42" s="53">
        <f>'IS Drivers (II)'!AV47</f>
        <v>2504.5046506197045</v>
      </c>
      <c r="AD42" s="53">
        <f>'IS Drivers (II)'!AW47</f>
        <v>2509.0174179902911</v>
      </c>
      <c r="AE42" s="53">
        <f>'IS Drivers (II)'!AX47</f>
        <v>2513.5383167370105</v>
      </c>
      <c r="AF42" s="53">
        <f>'IS Drivers (II)'!AY47</f>
        <v>2518.0673615114665</v>
      </c>
      <c r="AG42" s="53">
        <f>'IS Drivers (II)'!AZ47</f>
        <v>2522.6045669916625</v>
      </c>
      <c r="AH42" s="53">
        <f>'IS Drivers (II)'!BA47</f>
        <v>2527.1499478820497</v>
      </c>
      <c r="AI42" s="53">
        <f>'IS Drivers (II)'!BB47</f>
        <v>2531.703518913575</v>
      </c>
      <c r="AJ42" s="53">
        <f>'IS Drivers (II)'!BC47</f>
        <v>2536.2652948437276</v>
      </c>
      <c r="AK42" s="53">
        <f>'IS Drivers (II)'!BD47</f>
        <v>2540.8352904565886</v>
      </c>
      <c r="AL42" s="53">
        <f>'IS Drivers (II)'!BE47</f>
        <v>2545.4135205628772</v>
      </c>
      <c r="AM42" s="53">
        <f>'IS Drivers (II)'!BF47</f>
        <v>2550.0000000000005</v>
      </c>
      <c r="AN42" s="53">
        <f>'IS Drivers (II)'!BG47</f>
        <v>2554.5947436320989</v>
      </c>
      <c r="AO42" s="53">
        <f>'IS Drivers (II)'!BH47</f>
        <v>2559.1977663500975</v>
      </c>
      <c r="AP42" s="53">
        <f>'IS Drivers (II)'!BI47</f>
        <v>2563.8090830717515</v>
      </c>
      <c r="AQ42" s="53">
        <f>'IS Drivers (II)'!BJ47</f>
        <v>2568.4287087416965</v>
      </c>
      <c r="AR42" s="53">
        <f>'IS Drivers (II)'!BK47</f>
        <v>2573.0566583314962</v>
      </c>
      <c r="AS42" s="53">
        <f>'IS Drivers (II)'!BL47</f>
        <v>2577.6929468396911</v>
      </c>
      <c r="AT42" s="53">
        <f>'IS Drivers (II)'!BM47</f>
        <v>2582.3375892918466</v>
      </c>
      <c r="AU42" s="53">
        <f>'IS Drivers (II)'!BN47</f>
        <v>2586.9906007406025</v>
      </c>
      <c r="AV42" s="53">
        <f>'IS Drivers (II)'!BO47</f>
        <v>2591.6519962657208</v>
      </c>
      <c r="AW42" s="53">
        <f>'IS Drivers (II)'!BP47</f>
        <v>2596.3217909741352</v>
      </c>
      <c r="AX42" s="53">
        <f>'IS Drivers (II)'!BQ47</f>
        <v>2601.0000000000005</v>
      </c>
      <c r="AY42" s="53">
        <f>'IS Drivers (II)'!BR47</f>
        <v>2605.686638504741</v>
      </c>
      <c r="AZ42" s="53">
        <f>'IS Drivers (II)'!BS47</f>
        <v>2610.3817216770994</v>
      </c>
      <c r="BA42" s="53">
        <f>'IS Drivers (II)'!BT47</f>
        <v>2615.0852647331867</v>
      </c>
      <c r="BB42" s="53">
        <f>'IS Drivers (II)'!BU47</f>
        <v>2619.797282916531</v>
      </c>
      <c r="BC42" s="53">
        <f>'IS Drivers (II)'!BV47</f>
        <v>2624.5177914981268</v>
      </c>
      <c r="BD42" s="53">
        <f>'IS Drivers (II)'!BW47</f>
        <v>2629.2468057764859</v>
      </c>
      <c r="BE42" s="53">
        <f>'IS Drivers (II)'!BX47</f>
        <v>2633.9843410776848</v>
      </c>
      <c r="BF42" s="53">
        <f>'IS Drivers (II)'!BY47</f>
        <v>2638.7304127554157</v>
      </c>
      <c r="BG42" s="53">
        <f>'IS Drivers (II)'!BZ47</f>
        <v>2643.4850361910362</v>
      </c>
      <c r="BH42" s="53">
        <f>'IS Drivers (II)'!CA47</f>
        <v>2648.2482267936193</v>
      </c>
      <c r="BI42" s="53">
        <f>'IS Drivers (II)'!CB47</f>
        <v>2653.0200000000023</v>
      </c>
      <c r="BJ42" s="53">
        <f>'IS Drivers (II)'!CC47</f>
        <v>2657.8003712748377</v>
      </c>
      <c r="BK42" s="53">
        <f>'IS Drivers (II)'!CD47</f>
        <v>2662.5893561106432</v>
      </c>
      <c r="BL42" s="53">
        <f>'IS Drivers (II)'!CE47</f>
        <v>2667.3869700278519</v>
      </c>
    </row>
    <row r="43" spans="2:64" ht="15" customHeight="1" outlineLevel="1" x14ac:dyDescent="0.2">
      <c r="B43" s="78">
        <f>B42+1</f>
        <v>2</v>
      </c>
      <c r="C43" s="83"/>
      <c r="D43" s="81">
        <v>2500</v>
      </c>
      <c r="E43" s="81">
        <v>2500</v>
      </c>
      <c r="F43" s="81">
        <v>2500</v>
      </c>
      <c r="G43" s="81">
        <v>2500</v>
      </c>
      <c r="H43" s="81">
        <v>2500</v>
      </c>
      <c r="I43" s="81">
        <v>2500</v>
      </c>
      <c r="J43" s="81">
        <v>2500</v>
      </c>
      <c r="K43" s="81">
        <v>2500</v>
      </c>
      <c r="L43" s="81">
        <v>2500</v>
      </c>
      <c r="M43" s="81">
        <v>2500</v>
      </c>
      <c r="N43" s="81">
        <v>2500</v>
      </c>
      <c r="O43" s="81">
        <v>2500</v>
      </c>
      <c r="P43" s="81">
        <v>2500</v>
      </c>
      <c r="Q43" s="81">
        <v>2500</v>
      </c>
      <c r="R43" s="81">
        <v>2500</v>
      </c>
      <c r="S43" s="81">
        <v>2500</v>
      </c>
      <c r="T43" s="81">
        <v>2500</v>
      </c>
      <c r="U43" s="81">
        <v>2500</v>
      </c>
      <c r="V43" s="81">
        <v>2500</v>
      </c>
      <c r="W43" s="81">
        <v>2500</v>
      </c>
      <c r="X43" s="81">
        <v>2500</v>
      </c>
      <c r="Y43" s="81">
        <v>2500</v>
      </c>
      <c r="Z43" s="81">
        <v>2500</v>
      </c>
      <c r="AA43" s="81">
        <v>2500</v>
      </c>
      <c r="AB43" s="50"/>
      <c r="AC43" s="53">
        <f>'IS Drivers (II)'!AV48</f>
        <v>2504.5046506197045</v>
      </c>
      <c r="AD43" s="53">
        <f>'IS Drivers (II)'!AW48</f>
        <v>2509.0174179902911</v>
      </c>
      <c r="AE43" s="53">
        <f>'IS Drivers (II)'!AX48</f>
        <v>2513.5383167370105</v>
      </c>
      <c r="AF43" s="53">
        <f>'IS Drivers (II)'!AY48</f>
        <v>2518.0673615114665</v>
      </c>
      <c r="AG43" s="53">
        <f>'IS Drivers (II)'!AZ48</f>
        <v>2522.6045669916625</v>
      </c>
      <c r="AH43" s="53">
        <f>'IS Drivers (II)'!BA48</f>
        <v>2527.1499478820497</v>
      </c>
      <c r="AI43" s="53">
        <f>'IS Drivers (II)'!BB48</f>
        <v>2531.703518913575</v>
      </c>
      <c r="AJ43" s="53">
        <f>'IS Drivers (II)'!BC48</f>
        <v>2536.2652948437276</v>
      </c>
      <c r="AK43" s="53">
        <f>'IS Drivers (II)'!BD48</f>
        <v>2540.8352904565886</v>
      </c>
      <c r="AL43" s="53">
        <f>'IS Drivers (II)'!BE48</f>
        <v>2545.4135205628772</v>
      </c>
      <c r="AM43" s="53">
        <f>'IS Drivers (II)'!BF48</f>
        <v>2550.0000000000005</v>
      </c>
      <c r="AN43" s="53">
        <f>'IS Drivers (II)'!BG48</f>
        <v>2554.5947436320989</v>
      </c>
      <c r="AO43" s="53">
        <f>'IS Drivers (II)'!BH48</f>
        <v>2559.1977663500975</v>
      </c>
      <c r="AP43" s="53">
        <f>'IS Drivers (II)'!BI48</f>
        <v>2563.8090830717515</v>
      </c>
      <c r="AQ43" s="53">
        <f>'IS Drivers (II)'!BJ48</f>
        <v>2568.4287087416965</v>
      </c>
      <c r="AR43" s="53">
        <f>'IS Drivers (II)'!BK48</f>
        <v>2573.0566583314962</v>
      </c>
      <c r="AS43" s="53">
        <f>'IS Drivers (II)'!BL48</f>
        <v>2577.6929468396911</v>
      </c>
      <c r="AT43" s="53">
        <f>'IS Drivers (II)'!BM48</f>
        <v>2582.3375892918466</v>
      </c>
      <c r="AU43" s="53">
        <f>'IS Drivers (II)'!BN48</f>
        <v>2586.9906007406025</v>
      </c>
      <c r="AV43" s="53">
        <f>'IS Drivers (II)'!BO48</f>
        <v>2591.6519962657208</v>
      </c>
      <c r="AW43" s="53">
        <f>'IS Drivers (II)'!BP48</f>
        <v>2596.3217909741352</v>
      </c>
      <c r="AX43" s="53">
        <f>'IS Drivers (II)'!BQ48</f>
        <v>2601.0000000000005</v>
      </c>
      <c r="AY43" s="53">
        <f>'IS Drivers (II)'!BR48</f>
        <v>2605.686638504741</v>
      </c>
      <c r="AZ43" s="53">
        <f>'IS Drivers (II)'!BS48</f>
        <v>2610.3817216770994</v>
      </c>
      <c r="BA43" s="53">
        <f>'IS Drivers (II)'!BT48</f>
        <v>2615.0852647331867</v>
      </c>
      <c r="BB43" s="53">
        <f>'IS Drivers (II)'!BU48</f>
        <v>2619.797282916531</v>
      </c>
      <c r="BC43" s="53">
        <f>'IS Drivers (II)'!BV48</f>
        <v>2624.5177914981268</v>
      </c>
      <c r="BD43" s="53">
        <f>'IS Drivers (II)'!BW48</f>
        <v>2629.2468057764859</v>
      </c>
      <c r="BE43" s="53">
        <f>'IS Drivers (II)'!BX48</f>
        <v>2633.9843410776848</v>
      </c>
      <c r="BF43" s="53">
        <f>'IS Drivers (II)'!BY48</f>
        <v>2638.7304127554157</v>
      </c>
      <c r="BG43" s="53">
        <f>'IS Drivers (II)'!BZ48</f>
        <v>2643.4850361910362</v>
      </c>
      <c r="BH43" s="53">
        <f>'IS Drivers (II)'!CA48</f>
        <v>2648.2482267936193</v>
      </c>
      <c r="BI43" s="53">
        <f>'IS Drivers (II)'!CB48</f>
        <v>2653.0200000000023</v>
      </c>
      <c r="BJ43" s="53">
        <f>'IS Drivers (II)'!CC48</f>
        <v>2657.8003712748377</v>
      </c>
      <c r="BK43" s="53">
        <f>'IS Drivers (II)'!CD48</f>
        <v>2662.5893561106432</v>
      </c>
      <c r="BL43" s="53">
        <f>'IS Drivers (II)'!CE48</f>
        <v>2667.3869700278519</v>
      </c>
    </row>
    <row r="44" spans="2:64" ht="15" customHeight="1" outlineLevel="1" x14ac:dyDescent="0.2">
      <c r="B44" s="78">
        <f t="shared" ref="B44:B56" si="22">B43+1</f>
        <v>3</v>
      </c>
      <c r="C44" s="83"/>
      <c r="D44" s="81">
        <v>2500</v>
      </c>
      <c r="E44" s="81">
        <v>2500</v>
      </c>
      <c r="F44" s="81">
        <v>2500</v>
      </c>
      <c r="G44" s="81">
        <v>2500</v>
      </c>
      <c r="H44" s="81">
        <v>2500</v>
      </c>
      <c r="I44" s="81">
        <v>2500</v>
      </c>
      <c r="J44" s="81">
        <v>2500</v>
      </c>
      <c r="K44" s="81">
        <v>2500</v>
      </c>
      <c r="L44" s="81">
        <v>2500</v>
      </c>
      <c r="M44" s="81">
        <v>2500</v>
      </c>
      <c r="N44" s="81">
        <v>2500</v>
      </c>
      <c r="O44" s="81">
        <v>2500</v>
      </c>
      <c r="P44" s="81">
        <v>2500</v>
      </c>
      <c r="Q44" s="81">
        <v>2500</v>
      </c>
      <c r="R44" s="81">
        <v>2500</v>
      </c>
      <c r="S44" s="81">
        <v>2500</v>
      </c>
      <c r="T44" s="81">
        <v>2500</v>
      </c>
      <c r="U44" s="81">
        <v>2500</v>
      </c>
      <c r="V44" s="81">
        <v>2500</v>
      </c>
      <c r="W44" s="81">
        <v>2500</v>
      </c>
      <c r="X44" s="81">
        <v>2500</v>
      </c>
      <c r="Y44" s="81">
        <v>2500</v>
      </c>
      <c r="Z44" s="81">
        <v>2500</v>
      </c>
      <c r="AA44" s="81">
        <v>2500</v>
      </c>
      <c r="AB44" s="50"/>
      <c r="AC44" s="53">
        <f>'IS Drivers (II)'!AV49</f>
        <v>2504.5046506197045</v>
      </c>
      <c r="AD44" s="53">
        <f>'IS Drivers (II)'!AW49</f>
        <v>2509.0174179902911</v>
      </c>
      <c r="AE44" s="53">
        <f>'IS Drivers (II)'!AX49</f>
        <v>2513.5383167370105</v>
      </c>
      <c r="AF44" s="53">
        <f>'IS Drivers (II)'!AY49</f>
        <v>2518.0673615114665</v>
      </c>
      <c r="AG44" s="53">
        <f>'IS Drivers (II)'!AZ49</f>
        <v>2522.6045669916625</v>
      </c>
      <c r="AH44" s="53">
        <f>'IS Drivers (II)'!BA49</f>
        <v>2527.1499478820497</v>
      </c>
      <c r="AI44" s="53">
        <f>'IS Drivers (II)'!BB49</f>
        <v>2531.703518913575</v>
      </c>
      <c r="AJ44" s="53">
        <f>'IS Drivers (II)'!BC49</f>
        <v>2536.2652948437276</v>
      </c>
      <c r="AK44" s="53">
        <f>'IS Drivers (II)'!BD49</f>
        <v>2540.8352904565886</v>
      </c>
      <c r="AL44" s="53">
        <f>'IS Drivers (II)'!BE49</f>
        <v>2545.4135205628772</v>
      </c>
      <c r="AM44" s="53">
        <f>'IS Drivers (II)'!BF49</f>
        <v>2550.0000000000005</v>
      </c>
      <c r="AN44" s="53">
        <f>'IS Drivers (II)'!BG49</f>
        <v>2554.5947436320989</v>
      </c>
      <c r="AO44" s="53">
        <f>'IS Drivers (II)'!BH49</f>
        <v>2559.1977663500975</v>
      </c>
      <c r="AP44" s="53">
        <f>'IS Drivers (II)'!BI49</f>
        <v>2563.8090830717515</v>
      </c>
      <c r="AQ44" s="53">
        <f>'IS Drivers (II)'!BJ49</f>
        <v>2568.4287087416965</v>
      </c>
      <c r="AR44" s="53">
        <f>'IS Drivers (II)'!BK49</f>
        <v>2573.0566583314962</v>
      </c>
      <c r="AS44" s="53">
        <f>'IS Drivers (II)'!BL49</f>
        <v>2577.6929468396911</v>
      </c>
      <c r="AT44" s="53">
        <f>'IS Drivers (II)'!BM49</f>
        <v>2582.3375892918466</v>
      </c>
      <c r="AU44" s="53">
        <f>'IS Drivers (II)'!BN49</f>
        <v>2586.9906007406025</v>
      </c>
      <c r="AV44" s="53">
        <f>'IS Drivers (II)'!BO49</f>
        <v>2591.6519962657208</v>
      </c>
      <c r="AW44" s="53">
        <f>'IS Drivers (II)'!BP49</f>
        <v>2596.3217909741352</v>
      </c>
      <c r="AX44" s="53">
        <f>'IS Drivers (II)'!BQ49</f>
        <v>2601.0000000000005</v>
      </c>
      <c r="AY44" s="53">
        <f>'IS Drivers (II)'!BR49</f>
        <v>2605.686638504741</v>
      </c>
      <c r="AZ44" s="53">
        <f>'IS Drivers (II)'!BS49</f>
        <v>2610.3817216770994</v>
      </c>
      <c r="BA44" s="53">
        <f>'IS Drivers (II)'!BT49</f>
        <v>2615.0852647331867</v>
      </c>
      <c r="BB44" s="53">
        <f>'IS Drivers (II)'!BU49</f>
        <v>2619.797282916531</v>
      </c>
      <c r="BC44" s="53">
        <f>'IS Drivers (II)'!BV49</f>
        <v>2624.5177914981268</v>
      </c>
      <c r="BD44" s="53">
        <f>'IS Drivers (II)'!BW49</f>
        <v>2629.2468057764859</v>
      </c>
      <c r="BE44" s="53">
        <f>'IS Drivers (II)'!BX49</f>
        <v>2633.9843410776848</v>
      </c>
      <c r="BF44" s="53">
        <f>'IS Drivers (II)'!BY49</f>
        <v>2638.7304127554157</v>
      </c>
      <c r="BG44" s="53">
        <f>'IS Drivers (II)'!BZ49</f>
        <v>2643.4850361910362</v>
      </c>
      <c r="BH44" s="53">
        <f>'IS Drivers (II)'!CA49</f>
        <v>2648.2482267936193</v>
      </c>
      <c r="BI44" s="53">
        <f>'IS Drivers (II)'!CB49</f>
        <v>2653.0200000000023</v>
      </c>
      <c r="BJ44" s="53">
        <f>'IS Drivers (II)'!CC49</f>
        <v>2657.8003712748377</v>
      </c>
      <c r="BK44" s="53">
        <f>'IS Drivers (II)'!CD49</f>
        <v>2662.5893561106432</v>
      </c>
      <c r="BL44" s="53">
        <f>'IS Drivers (II)'!CE49</f>
        <v>2667.3869700278519</v>
      </c>
    </row>
    <row r="45" spans="2:64" ht="15" customHeight="1" outlineLevel="1" x14ac:dyDescent="0.2">
      <c r="B45" s="78">
        <f t="shared" si="22"/>
        <v>4</v>
      </c>
      <c r="C45" s="83"/>
      <c r="D45" s="81">
        <v>2500</v>
      </c>
      <c r="E45" s="81">
        <v>2500</v>
      </c>
      <c r="F45" s="81">
        <v>2500</v>
      </c>
      <c r="G45" s="81">
        <v>2500</v>
      </c>
      <c r="H45" s="81">
        <v>2500</v>
      </c>
      <c r="I45" s="81">
        <v>2500</v>
      </c>
      <c r="J45" s="81">
        <v>2500</v>
      </c>
      <c r="K45" s="81">
        <v>2500</v>
      </c>
      <c r="L45" s="81">
        <v>2500</v>
      </c>
      <c r="M45" s="81">
        <v>2500</v>
      </c>
      <c r="N45" s="81">
        <v>2500</v>
      </c>
      <c r="O45" s="81">
        <v>2500</v>
      </c>
      <c r="P45" s="81">
        <v>2500</v>
      </c>
      <c r="Q45" s="81">
        <v>2500</v>
      </c>
      <c r="R45" s="81">
        <v>2500</v>
      </c>
      <c r="S45" s="81">
        <v>2500</v>
      </c>
      <c r="T45" s="81">
        <v>2500</v>
      </c>
      <c r="U45" s="81">
        <v>2500</v>
      </c>
      <c r="V45" s="81">
        <v>2500</v>
      </c>
      <c r="W45" s="81">
        <v>2500</v>
      </c>
      <c r="X45" s="81">
        <v>2500</v>
      </c>
      <c r="Y45" s="81">
        <v>2500</v>
      </c>
      <c r="Z45" s="81">
        <v>2500</v>
      </c>
      <c r="AA45" s="81">
        <v>2500</v>
      </c>
      <c r="AB45" s="50"/>
      <c r="AC45" s="53">
        <f>'IS Drivers (II)'!AV50</f>
        <v>2504.5046506197045</v>
      </c>
      <c r="AD45" s="53">
        <f>'IS Drivers (II)'!AW50</f>
        <v>2509.0174179902911</v>
      </c>
      <c r="AE45" s="53">
        <f>'IS Drivers (II)'!AX50</f>
        <v>2513.5383167370105</v>
      </c>
      <c r="AF45" s="53">
        <f>'IS Drivers (II)'!AY50</f>
        <v>2518.0673615114665</v>
      </c>
      <c r="AG45" s="53">
        <f>'IS Drivers (II)'!AZ50</f>
        <v>2522.6045669916625</v>
      </c>
      <c r="AH45" s="53">
        <f>'IS Drivers (II)'!BA50</f>
        <v>2527.1499478820497</v>
      </c>
      <c r="AI45" s="53">
        <f>'IS Drivers (II)'!BB50</f>
        <v>2531.703518913575</v>
      </c>
      <c r="AJ45" s="53">
        <f>'IS Drivers (II)'!BC50</f>
        <v>2536.2652948437276</v>
      </c>
      <c r="AK45" s="53">
        <f>'IS Drivers (II)'!BD50</f>
        <v>2540.8352904565886</v>
      </c>
      <c r="AL45" s="53">
        <f>'IS Drivers (II)'!BE50</f>
        <v>2545.4135205628772</v>
      </c>
      <c r="AM45" s="53">
        <f>'IS Drivers (II)'!BF50</f>
        <v>2550.0000000000005</v>
      </c>
      <c r="AN45" s="53">
        <f>'IS Drivers (II)'!BG50</f>
        <v>2554.5947436320989</v>
      </c>
      <c r="AO45" s="53">
        <f>'IS Drivers (II)'!BH50</f>
        <v>2559.1977663500975</v>
      </c>
      <c r="AP45" s="53">
        <f>'IS Drivers (II)'!BI50</f>
        <v>2563.8090830717515</v>
      </c>
      <c r="AQ45" s="53">
        <f>'IS Drivers (II)'!BJ50</f>
        <v>2568.4287087416965</v>
      </c>
      <c r="AR45" s="53">
        <f>'IS Drivers (II)'!BK50</f>
        <v>2573.0566583314962</v>
      </c>
      <c r="AS45" s="53">
        <f>'IS Drivers (II)'!BL50</f>
        <v>2577.6929468396911</v>
      </c>
      <c r="AT45" s="53">
        <f>'IS Drivers (II)'!BM50</f>
        <v>2582.3375892918466</v>
      </c>
      <c r="AU45" s="53">
        <f>'IS Drivers (II)'!BN50</f>
        <v>2586.9906007406025</v>
      </c>
      <c r="AV45" s="53">
        <f>'IS Drivers (II)'!BO50</f>
        <v>2591.6519962657208</v>
      </c>
      <c r="AW45" s="53">
        <f>'IS Drivers (II)'!BP50</f>
        <v>2596.3217909741352</v>
      </c>
      <c r="AX45" s="53">
        <f>'IS Drivers (II)'!BQ50</f>
        <v>2601.0000000000005</v>
      </c>
      <c r="AY45" s="53">
        <f>'IS Drivers (II)'!BR50</f>
        <v>2605.686638504741</v>
      </c>
      <c r="AZ45" s="53">
        <f>'IS Drivers (II)'!BS50</f>
        <v>2610.3817216770994</v>
      </c>
      <c r="BA45" s="53">
        <f>'IS Drivers (II)'!BT50</f>
        <v>2615.0852647331867</v>
      </c>
      <c r="BB45" s="53">
        <f>'IS Drivers (II)'!BU50</f>
        <v>2619.797282916531</v>
      </c>
      <c r="BC45" s="53">
        <f>'IS Drivers (II)'!BV50</f>
        <v>2624.5177914981268</v>
      </c>
      <c r="BD45" s="53">
        <f>'IS Drivers (II)'!BW50</f>
        <v>2629.2468057764859</v>
      </c>
      <c r="BE45" s="53">
        <f>'IS Drivers (II)'!BX50</f>
        <v>2633.9843410776848</v>
      </c>
      <c r="BF45" s="53">
        <f>'IS Drivers (II)'!BY50</f>
        <v>2638.7304127554157</v>
      </c>
      <c r="BG45" s="53">
        <f>'IS Drivers (II)'!BZ50</f>
        <v>2643.4850361910362</v>
      </c>
      <c r="BH45" s="53">
        <f>'IS Drivers (II)'!CA50</f>
        <v>2648.2482267936193</v>
      </c>
      <c r="BI45" s="53">
        <f>'IS Drivers (II)'!CB50</f>
        <v>2653.0200000000023</v>
      </c>
      <c r="BJ45" s="53">
        <f>'IS Drivers (II)'!CC50</f>
        <v>2657.8003712748377</v>
      </c>
      <c r="BK45" s="53">
        <f>'IS Drivers (II)'!CD50</f>
        <v>2662.5893561106432</v>
      </c>
      <c r="BL45" s="53">
        <f>'IS Drivers (II)'!CE50</f>
        <v>2667.3869700278519</v>
      </c>
    </row>
    <row r="46" spans="2:64" ht="15" customHeight="1" outlineLevel="1" x14ac:dyDescent="0.2">
      <c r="B46" s="78">
        <f t="shared" si="22"/>
        <v>5</v>
      </c>
      <c r="C46" s="83"/>
      <c r="D46" s="81">
        <v>2500</v>
      </c>
      <c r="E46" s="81">
        <v>2500</v>
      </c>
      <c r="F46" s="81">
        <v>2500</v>
      </c>
      <c r="G46" s="81">
        <v>2500</v>
      </c>
      <c r="H46" s="81">
        <v>2500</v>
      </c>
      <c r="I46" s="81">
        <v>2500</v>
      </c>
      <c r="J46" s="81">
        <v>2500</v>
      </c>
      <c r="K46" s="81">
        <v>2500</v>
      </c>
      <c r="L46" s="81">
        <v>2500</v>
      </c>
      <c r="M46" s="81">
        <v>2500</v>
      </c>
      <c r="N46" s="81">
        <v>2500</v>
      </c>
      <c r="O46" s="81">
        <v>2500</v>
      </c>
      <c r="P46" s="81">
        <v>2500</v>
      </c>
      <c r="Q46" s="81">
        <v>2500</v>
      </c>
      <c r="R46" s="81">
        <v>2500</v>
      </c>
      <c r="S46" s="81">
        <v>2500</v>
      </c>
      <c r="T46" s="81">
        <v>2500</v>
      </c>
      <c r="U46" s="81">
        <v>2500</v>
      </c>
      <c r="V46" s="81">
        <v>2500</v>
      </c>
      <c r="W46" s="81">
        <v>2500</v>
      </c>
      <c r="X46" s="81">
        <v>2500</v>
      </c>
      <c r="Y46" s="81">
        <v>2500</v>
      </c>
      <c r="Z46" s="81">
        <v>2500</v>
      </c>
      <c r="AA46" s="81">
        <v>2500</v>
      </c>
      <c r="AB46" s="50"/>
      <c r="AC46" s="53">
        <f>'IS Drivers (II)'!AV51</f>
        <v>2504.5046506197045</v>
      </c>
      <c r="AD46" s="53">
        <f>'IS Drivers (II)'!AW51</f>
        <v>2509.0174179902911</v>
      </c>
      <c r="AE46" s="53">
        <f>'IS Drivers (II)'!AX51</f>
        <v>2513.5383167370105</v>
      </c>
      <c r="AF46" s="53">
        <f>'IS Drivers (II)'!AY51</f>
        <v>2518.0673615114665</v>
      </c>
      <c r="AG46" s="53">
        <f>'IS Drivers (II)'!AZ51</f>
        <v>2522.6045669916625</v>
      </c>
      <c r="AH46" s="53">
        <f>'IS Drivers (II)'!BA51</f>
        <v>2527.1499478820497</v>
      </c>
      <c r="AI46" s="53">
        <f>'IS Drivers (II)'!BB51</f>
        <v>2531.703518913575</v>
      </c>
      <c r="AJ46" s="53">
        <f>'IS Drivers (II)'!BC51</f>
        <v>2536.2652948437276</v>
      </c>
      <c r="AK46" s="53">
        <f>'IS Drivers (II)'!BD51</f>
        <v>2540.8352904565886</v>
      </c>
      <c r="AL46" s="53">
        <f>'IS Drivers (II)'!BE51</f>
        <v>2545.4135205628772</v>
      </c>
      <c r="AM46" s="53">
        <f>'IS Drivers (II)'!BF51</f>
        <v>2550.0000000000005</v>
      </c>
      <c r="AN46" s="53">
        <f>'IS Drivers (II)'!BG51</f>
        <v>2554.5947436320989</v>
      </c>
      <c r="AO46" s="53">
        <f>'IS Drivers (II)'!BH51</f>
        <v>2559.1977663500975</v>
      </c>
      <c r="AP46" s="53">
        <f>'IS Drivers (II)'!BI51</f>
        <v>2563.8090830717515</v>
      </c>
      <c r="AQ46" s="53">
        <f>'IS Drivers (II)'!BJ51</f>
        <v>2568.4287087416965</v>
      </c>
      <c r="AR46" s="53">
        <f>'IS Drivers (II)'!BK51</f>
        <v>2573.0566583314962</v>
      </c>
      <c r="AS46" s="53">
        <f>'IS Drivers (II)'!BL51</f>
        <v>2577.6929468396911</v>
      </c>
      <c r="AT46" s="53">
        <f>'IS Drivers (II)'!BM51</f>
        <v>2582.3375892918466</v>
      </c>
      <c r="AU46" s="53">
        <f>'IS Drivers (II)'!BN51</f>
        <v>2586.9906007406025</v>
      </c>
      <c r="AV46" s="53">
        <f>'IS Drivers (II)'!BO51</f>
        <v>2591.6519962657208</v>
      </c>
      <c r="AW46" s="53">
        <f>'IS Drivers (II)'!BP51</f>
        <v>2596.3217909741352</v>
      </c>
      <c r="AX46" s="53">
        <f>'IS Drivers (II)'!BQ51</f>
        <v>2601.0000000000005</v>
      </c>
      <c r="AY46" s="53">
        <f>'IS Drivers (II)'!BR51</f>
        <v>2605.686638504741</v>
      </c>
      <c r="AZ46" s="53">
        <f>'IS Drivers (II)'!BS51</f>
        <v>2610.3817216770994</v>
      </c>
      <c r="BA46" s="53">
        <f>'IS Drivers (II)'!BT51</f>
        <v>2615.0852647331867</v>
      </c>
      <c r="BB46" s="53">
        <f>'IS Drivers (II)'!BU51</f>
        <v>2619.797282916531</v>
      </c>
      <c r="BC46" s="53">
        <f>'IS Drivers (II)'!BV51</f>
        <v>2624.5177914981268</v>
      </c>
      <c r="BD46" s="53">
        <f>'IS Drivers (II)'!BW51</f>
        <v>2629.2468057764859</v>
      </c>
      <c r="BE46" s="53">
        <f>'IS Drivers (II)'!BX51</f>
        <v>2633.9843410776848</v>
      </c>
      <c r="BF46" s="53">
        <f>'IS Drivers (II)'!BY51</f>
        <v>2638.7304127554157</v>
      </c>
      <c r="BG46" s="53">
        <f>'IS Drivers (II)'!BZ51</f>
        <v>2643.4850361910362</v>
      </c>
      <c r="BH46" s="53">
        <f>'IS Drivers (II)'!CA51</f>
        <v>2648.2482267936193</v>
      </c>
      <c r="BI46" s="53">
        <f>'IS Drivers (II)'!CB51</f>
        <v>2653.0200000000023</v>
      </c>
      <c r="BJ46" s="53">
        <f>'IS Drivers (II)'!CC51</f>
        <v>2657.8003712748377</v>
      </c>
      <c r="BK46" s="53">
        <f>'IS Drivers (II)'!CD51</f>
        <v>2662.5893561106432</v>
      </c>
      <c r="BL46" s="53">
        <f>'IS Drivers (II)'!CE51</f>
        <v>2667.3869700278519</v>
      </c>
    </row>
    <row r="47" spans="2:64" ht="15" customHeight="1" outlineLevel="1" x14ac:dyDescent="0.2">
      <c r="B47" s="78">
        <f t="shared" si="22"/>
        <v>6</v>
      </c>
      <c r="C47" s="83"/>
      <c r="D47" s="81">
        <v>2500</v>
      </c>
      <c r="E47" s="81">
        <v>2500</v>
      </c>
      <c r="F47" s="81">
        <v>2500</v>
      </c>
      <c r="G47" s="81">
        <v>2500</v>
      </c>
      <c r="H47" s="81">
        <v>2500</v>
      </c>
      <c r="I47" s="81">
        <v>2500</v>
      </c>
      <c r="J47" s="81">
        <v>2500</v>
      </c>
      <c r="K47" s="81">
        <v>2500</v>
      </c>
      <c r="L47" s="81">
        <v>2500</v>
      </c>
      <c r="M47" s="81">
        <v>2500</v>
      </c>
      <c r="N47" s="81">
        <v>2500</v>
      </c>
      <c r="O47" s="81">
        <v>2500</v>
      </c>
      <c r="P47" s="81">
        <v>2500</v>
      </c>
      <c r="Q47" s="81">
        <v>2500</v>
      </c>
      <c r="R47" s="81">
        <v>2500</v>
      </c>
      <c r="S47" s="81">
        <v>2500</v>
      </c>
      <c r="T47" s="81">
        <v>2500</v>
      </c>
      <c r="U47" s="81">
        <v>2500</v>
      </c>
      <c r="V47" s="81">
        <v>2500</v>
      </c>
      <c r="W47" s="81">
        <v>2500</v>
      </c>
      <c r="X47" s="81">
        <v>2500</v>
      </c>
      <c r="Y47" s="81">
        <v>2500</v>
      </c>
      <c r="Z47" s="81">
        <v>2500</v>
      </c>
      <c r="AA47" s="81">
        <v>2500</v>
      </c>
      <c r="AB47" s="50"/>
      <c r="AC47" s="53">
        <f>'IS Drivers (II)'!AV52</f>
        <v>2504.5046506197045</v>
      </c>
      <c r="AD47" s="53">
        <f>'IS Drivers (II)'!AW52</f>
        <v>2509.0174179902911</v>
      </c>
      <c r="AE47" s="53">
        <f>'IS Drivers (II)'!AX52</f>
        <v>2513.5383167370105</v>
      </c>
      <c r="AF47" s="53">
        <f>'IS Drivers (II)'!AY52</f>
        <v>2518.0673615114665</v>
      </c>
      <c r="AG47" s="53">
        <f>'IS Drivers (II)'!AZ52</f>
        <v>2522.6045669916625</v>
      </c>
      <c r="AH47" s="53">
        <f>'IS Drivers (II)'!BA52</f>
        <v>2527.1499478820497</v>
      </c>
      <c r="AI47" s="53">
        <f>'IS Drivers (II)'!BB52</f>
        <v>2531.703518913575</v>
      </c>
      <c r="AJ47" s="53">
        <f>'IS Drivers (II)'!BC52</f>
        <v>2536.2652948437276</v>
      </c>
      <c r="AK47" s="53">
        <f>'IS Drivers (II)'!BD52</f>
        <v>2540.8352904565886</v>
      </c>
      <c r="AL47" s="53">
        <f>'IS Drivers (II)'!BE52</f>
        <v>2545.4135205628772</v>
      </c>
      <c r="AM47" s="53">
        <f>'IS Drivers (II)'!BF52</f>
        <v>2550.0000000000005</v>
      </c>
      <c r="AN47" s="53">
        <f>'IS Drivers (II)'!BG52</f>
        <v>2554.5947436320989</v>
      </c>
      <c r="AO47" s="53">
        <f>'IS Drivers (II)'!BH52</f>
        <v>2559.1977663500975</v>
      </c>
      <c r="AP47" s="53">
        <f>'IS Drivers (II)'!BI52</f>
        <v>2563.8090830717515</v>
      </c>
      <c r="AQ47" s="53">
        <f>'IS Drivers (II)'!BJ52</f>
        <v>2568.4287087416965</v>
      </c>
      <c r="AR47" s="53">
        <f>'IS Drivers (II)'!BK52</f>
        <v>2573.0566583314962</v>
      </c>
      <c r="AS47" s="53">
        <f>'IS Drivers (II)'!BL52</f>
        <v>2577.6929468396911</v>
      </c>
      <c r="AT47" s="53">
        <f>'IS Drivers (II)'!BM52</f>
        <v>2582.3375892918466</v>
      </c>
      <c r="AU47" s="53">
        <f>'IS Drivers (II)'!BN52</f>
        <v>2586.9906007406025</v>
      </c>
      <c r="AV47" s="53">
        <f>'IS Drivers (II)'!BO52</f>
        <v>2591.6519962657208</v>
      </c>
      <c r="AW47" s="53">
        <f>'IS Drivers (II)'!BP52</f>
        <v>2596.3217909741352</v>
      </c>
      <c r="AX47" s="53">
        <f>'IS Drivers (II)'!BQ52</f>
        <v>2601.0000000000005</v>
      </c>
      <c r="AY47" s="53">
        <f>'IS Drivers (II)'!BR52</f>
        <v>2605.686638504741</v>
      </c>
      <c r="AZ47" s="53">
        <f>'IS Drivers (II)'!BS52</f>
        <v>2610.3817216770994</v>
      </c>
      <c r="BA47" s="53">
        <f>'IS Drivers (II)'!BT52</f>
        <v>2615.0852647331867</v>
      </c>
      <c r="BB47" s="53">
        <f>'IS Drivers (II)'!BU52</f>
        <v>2619.797282916531</v>
      </c>
      <c r="BC47" s="53">
        <f>'IS Drivers (II)'!BV52</f>
        <v>2624.5177914981268</v>
      </c>
      <c r="BD47" s="53">
        <f>'IS Drivers (II)'!BW52</f>
        <v>2629.2468057764859</v>
      </c>
      <c r="BE47" s="53">
        <f>'IS Drivers (II)'!BX52</f>
        <v>2633.9843410776848</v>
      </c>
      <c r="BF47" s="53">
        <f>'IS Drivers (II)'!BY52</f>
        <v>2638.7304127554157</v>
      </c>
      <c r="BG47" s="53">
        <f>'IS Drivers (II)'!BZ52</f>
        <v>2643.4850361910362</v>
      </c>
      <c r="BH47" s="53">
        <f>'IS Drivers (II)'!CA52</f>
        <v>2648.2482267936193</v>
      </c>
      <c r="BI47" s="53">
        <f>'IS Drivers (II)'!CB52</f>
        <v>2653.0200000000023</v>
      </c>
      <c r="BJ47" s="53">
        <f>'IS Drivers (II)'!CC52</f>
        <v>2657.8003712748377</v>
      </c>
      <c r="BK47" s="53">
        <f>'IS Drivers (II)'!CD52</f>
        <v>2662.5893561106432</v>
      </c>
      <c r="BL47" s="53">
        <f>'IS Drivers (II)'!CE52</f>
        <v>2667.3869700278519</v>
      </c>
    </row>
    <row r="48" spans="2:64" ht="15" customHeight="1" outlineLevel="1" x14ac:dyDescent="0.2">
      <c r="B48" s="78">
        <f t="shared" si="22"/>
        <v>7</v>
      </c>
      <c r="C48" s="83"/>
      <c r="D48" s="81">
        <v>2500</v>
      </c>
      <c r="E48" s="81">
        <v>2500</v>
      </c>
      <c r="F48" s="81">
        <v>2500</v>
      </c>
      <c r="G48" s="81">
        <v>2500</v>
      </c>
      <c r="H48" s="81">
        <v>2500</v>
      </c>
      <c r="I48" s="81">
        <v>2500</v>
      </c>
      <c r="J48" s="81">
        <v>2500</v>
      </c>
      <c r="K48" s="81">
        <v>2500</v>
      </c>
      <c r="L48" s="81">
        <v>2500</v>
      </c>
      <c r="M48" s="81">
        <v>2500</v>
      </c>
      <c r="N48" s="81">
        <v>2500</v>
      </c>
      <c r="O48" s="81">
        <v>2500</v>
      </c>
      <c r="P48" s="81">
        <v>2500</v>
      </c>
      <c r="Q48" s="81">
        <v>2500</v>
      </c>
      <c r="R48" s="81">
        <v>2500</v>
      </c>
      <c r="S48" s="81">
        <v>2500</v>
      </c>
      <c r="T48" s="81">
        <v>2500</v>
      </c>
      <c r="U48" s="81">
        <v>2500</v>
      </c>
      <c r="V48" s="81">
        <v>2500</v>
      </c>
      <c r="W48" s="81">
        <v>2500</v>
      </c>
      <c r="X48" s="81">
        <v>2500</v>
      </c>
      <c r="Y48" s="81">
        <v>2500</v>
      </c>
      <c r="Z48" s="81">
        <v>2500</v>
      </c>
      <c r="AA48" s="81">
        <v>2500</v>
      </c>
      <c r="AB48" s="50"/>
      <c r="AC48" s="53">
        <f>'IS Drivers (II)'!AV53</f>
        <v>2504.5046506197045</v>
      </c>
      <c r="AD48" s="53">
        <f>'IS Drivers (II)'!AW53</f>
        <v>2509.0174179902911</v>
      </c>
      <c r="AE48" s="53">
        <f>'IS Drivers (II)'!AX53</f>
        <v>2513.5383167370105</v>
      </c>
      <c r="AF48" s="53">
        <f>'IS Drivers (II)'!AY53</f>
        <v>2518.0673615114665</v>
      </c>
      <c r="AG48" s="53">
        <f>'IS Drivers (II)'!AZ53</f>
        <v>2522.6045669916625</v>
      </c>
      <c r="AH48" s="53">
        <f>'IS Drivers (II)'!BA53</f>
        <v>2527.1499478820497</v>
      </c>
      <c r="AI48" s="53">
        <f>'IS Drivers (II)'!BB53</f>
        <v>2531.703518913575</v>
      </c>
      <c r="AJ48" s="53">
        <f>'IS Drivers (II)'!BC53</f>
        <v>2536.2652948437276</v>
      </c>
      <c r="AK48" s="53">
        <f>'IS Drivers (II)'!BD53</f>
        <v>2540.8352904565886</v>
      </c>
      <c r="AL48" s="53">
        <f>'IS Drivers (II)'!BE53</f>
        <v>2545.4135205628772</v>
      </c>
      <c r="AM48" s="53">
        <f>'IS Drivers (II)'!BF53</f>
        <v>2550.0000000000005</v>
      </c>
      <c r="AN48" s="53">
        <f>'IS Drivers (II)'!BG53</f>
        <v>2554.5947436320989</v>
      </c>
      <c r="AO48" s="53">
        <f>'IS Drivers (II)'!BH53</f>
        <v>2559.1977663500975</v>
      </c>
      <c r="AP48" s="53">
        <f>'IS Drivers (II)'!BI53</f>
        <v>2563.8090830717515</v>
      </c>
      <c r="AQ48" s="53">
        <f>'IS Drivers (II)'!BJ53</f>
        <v>2568.4287087416965</v>
      </c>
      <c r="AR48" s="53">
        <f>'IS Drivers (II)'!BK53</f>
        <v>2573.0566583314962</v>
      </c>
      <c r="AS48" s="53">
        <f>'IS Drivers (II)'!BL53</f>
        <v>2577.6929468396911</v>
      </c>
      <c r="AT48" s="53">
        <f>'IS Drivers (II)'!BM53</f>
        <v>2582.3375892918466</v>
      </c>
      <c r="AU48" s="53">
        <f>'IS Drivers (II)'!BN53</f>
        <v>2586.9906007406025</v>
      </c>
      <c r="AV48" s="53">
        <f>'IS Drivers (II)'!BO53</f>
        <v>2591.6519962657208</v>
      </c>
      <c r="AW48" s="53">
        <f>'IS Drivers (II)'!BP53</f>
        <v>2596.3217909741352</v>
      </c>
      <c r="AX48" s="53">
        <f>'IS Drivers (II)'!BQ53</f>
        <v>2601.0000000000005</v>
      </c>
      <c r="AY48" s="53">
        <f>'IS Drivers (II)'!BR53</f>
        <v>2605.686638504741</v>
      </c>
      <c r="AZ48" s="53">
        <f>'IS Drivers (II)'!BS53</f>
        <v>2610.3817216770994</v>
      </c>
      <c r="BA48" s="53">
        <f>'IS Drivers (II)'!BT53</f>
        <v>2615.0852647331867</v>
      </c>
      <c r="BB48" s="53">
        <f>'IS Drivers (II)'!BU53</f>
        <v>2619.797282916531</v>
      </c>
      <c r="BC48" s="53">
        <f>'IS Drivers (II)'!BV53</f>
        <v>2624.5177914981268</v>
      </c>
      <c r="BD48" s="53">
        <f>'IS Drivers (II)'!BW53</f>
        <v>2629.2468057764859</v>
      </c>
      <c r="BE48" s="53">
        <f>'IS Drivers (II)'!BX53</f>
        <v>2633.9843410776848</v>
      </c>
      <c r="BF48" s="53">
        <f>'IS Drivers (II)'!BY53</f>
        <v>2638.7304127554157</v>
      </c>
      <c r="BG48" s="53">
        <f>'IS Drivers (II)'!BZ53</f>
        <v>2643.4850361910362</v>
      </c>
      <c r="BH48" s="53">
        <f>'IS Drivers (II)'!CA53</f>
        <v>2648.2482267936193</v>
      </c>
      <c r="BI48" s="53">
        <f>'IS Drivers (II)'!CB53</f>
        <v>2653.0200000000023</v>
      </c>
      <c r="BJ48" s="53">
        <f>'IS Drivers (II)'!CC53</f>
        <v>2657.8003712748377</v>
      </c>
      <c r="BK48" s="53">
        <f>'IS Drivers (II)'!CD53</f>
        <v>2662.5893561106432</v>
      </c>
      <c r="BL48" s="53">
        <f>'IS Drivers (II)'!CE53</f>
        <v>2667.3869700278519</v>
      </c>
    </row>
    <row r="49" spans="1:64" ht="15" customHeight="1" outlineLevel="1" x14ac:dyDescent="0.2">
      <c r="B49" s="78">
        <f t="shared" si="22"/>
        <v>8</v>
      </c>
      <c r="C49" s="83"/>
      <c r="D49" s="81">
        <v>2500</v>
      </c>
      <c r="E49" s="81">
        <v>2500</v>
      </c>
      <c r="F49" s="81">
        <v>2500</v>
      </c>
      <c r="G49" s="81">
        <v>2500</v>
      </c>
      <c r="H49" s="81">
        <v>2500</v>
      </c>
      <c r="I49" s="81">
        <v>2500</v>
      </c>
      <c r="J49" s="81">
        <v>2500</v>
      </c>
      <c r="K49" s="81">
        <v>2500</v>
      </c>
      <c r="L49" s="81">
        <v>2500</v>
      </c>
      <c r="M49" s="81">
        <v>2500</v>
      </c>
      <c r="N49" s="81">
        <v>2500</v>
      </c>
      <c r="O49" s="81">
        <v>2500</v>
      </c>
      <c r="P49" s="81">
        <v>2500</v>
      </c>
      <c r="Q49" s="81">
        <v>2500</v>
      </c>
      <c r="R49" s="81">
        <v>2500</v>
      </c>
      <c r="S49" s="81">
        <v>2500</v>
      </c>
      <c r="T49" s="81">
        <v>2500</v>
      </c>
      <c r="U49" s="81">
        <v>2500</v>
      </c>
      <c r="V49" s="81">
        <v>2500</v>
      </c>
      <c r="W49" s="81">
        <v>2500</v>
      </c>
      <c r="X49" s="81">
        <v>2500</v>
      </c>
      <c r="Y49" s="81">
        <v>2500</v>
      </c>
      <c r="Z49" s="81">
        <v>2500</v>
      </c>
      <c r="AA49" s="81">
        <v>2500</v>
      </c>
      <c r="AB49" s="50"/>
      <c r="AC49" s="53">
        <f>'IS Drivers (II)'!AV54</f>
        <v>2504.5046506197045</v>
      </c>
      <c r="AD49" s="53">
        <f>'IS Drivers (II)'!AW54</f>
        <v>2509.0174179902911</v>
      </c>
      <c r="AE49" s="53">
        <f>'IS Drivers (II)'!AX54</f>
        <v>2513.5383167370105</v>
      </c>
      <c r="AF49" s="53">
        <f>'IS Drivers (II)'!AY54</f>
        <v>2518.0673615114665</v>
      </c>
      <c r="AG49" s="53">
        <f>'IS Drivers (II)'!AZ54</f>
        <v>2522.6045669916625</v>
      </c>
      <c r="AH49" s="53">
        <f>'IS Drivers (II)'!BA54</f>
        <v>2527.1499478820497</v>
      </c>
      <c r="AI49" s="53">
        <f>'IS Drivers (II)'!BB54</f>
        <v>2531.703518913575</v>
      </c>
      <c r="AJ49" s="53">
        <f>'IS Drivers (II)'!BC54</f>
        <v>2536.2652948437276</v>
      </c>
      <c r="AK49" s="53">
        <f>'IS Drivers (II)'!BD54</f>
        <v>2540.8352904565886</v>
      </c>
      <c r="AL49" s="53">
        <f>'IS Drivers (II)'!BE54</f>
        <v>2545.4135205628772</v>
      </c>
      <c r="AM49" s="53">
        <f>'IS Drivers (II)'!BF54</f>
        <v>2550.0000000000005</v>
      </c>
      <c r="AN49" s="53">
        <f>'IS Drivers (II)'!BG54</f>
        <v>2554.5947436320989</v>
      </c>
      <c r="AO49" s="53">
        <f>'IS Drivers (II)'!BH54</f>
        <v>2559.1977663500975</v>
      </c>
      <c r="AP49" s="53">
        <f>'IS Drivers (II)'!BI54</f>
        <v>2563.8090830717515</v>
      </c>
      <c r="AQ49" s="53">
        <f>'IS Drivers (II)'!BJ54</f>
        <v>2568.4287087416965</v>
      </c>
      <c r="AR49" s="53">
        <f>'IS Drivers (II)'!BK54</f>
        <v>2573.0566583314962</v>
      </c>
      <c r="AS49" s="53">
        <f>'IS Drivers (II)'!BL54</f>
        <v>2577.6929468396911</v>
      </c>
      <c r="AT49" s="53">
        <f>'IS Drivers (II)'!BM54</f>
        <v>2582.3375892918466</v>
      </c>
      <c r="AU49" s="53">
        <f>'IS Drivers (II)'!BN54</f>
        <v>2586.9906007406025</v>
      </c>
      <c r="AV49" s="53">
        <f>'IS Drivers (II)'!BO54</f>
        <v>2591.6519962657208</v>
      </c>
      <c r="AW49" s="53">
        <f>'IS Drivers (II)'!BP54</f>
        <v>2596.3217909741352</v>
      </c>
      <c r="AX49" s="53">
        <f>'IS Drivers (II)'!BQ54</f>
        <v>2601.0000000000005</v>
      </c>
      <c r="AY49" s="53">
        <f>'IS Drivers (II)'!BR54</f>
        <v>2605.686638504741</v>
      </c>
      <c r="AZ49" s="53">
        <f>'IS Drivers (II)'!BS54</f>
        <v>2610.3817216770994</v>
      </c>
      <c r="BA49" s="53">
        <f>'IS Drivers (II)'!BT54</f>
        <v>2615.0852647331867</v>
      </c>
      <c r="BB49" s="53">
        <f>'IS Drivers (II)'!BU54</f>
        <v>2619.797282916531</v>
      </c>
      <c r="BC49" s="53">
        <f>'IS Drivers (II)'!BV54</f>
        <v>2624.5177914981268</v>
      </c>
      <c r="BD49" s="53">
        <f>'IS Drivers (II)'!BW54</f>
        <v>2629.2468057764859</v>
      </c>
      <c r="BE49" s="53">
        <f>'IS Drivers (II)'!BX54</f>
        <v>2633.9843410776848</v>
      </c>
      <c r="BF49" s="53">
        <f>'IS Drivers (II)'!BY54</f>
        <v>2638.7304127554157</v>
      </c>
      <c r="BG49" s="53">
        <f>'IS Drivers (II)'!BZ54</f>
        <v>2643.4850361910362</v>
      </c>
      <c r="BH49" s="53">
        <f>'IS Drivers (II)'!CA54</f>
        <v>2648.2482267936193</v>
      </c>
      <c r="BI49" s="53">
        <f>'IS Drivers (II)'!CB54</f>
        <v>2653.0200000000023</v>
      </c>
      <c r="BJ49" s="53">
        <f>'IS Drivers (II)'!CC54</f>
        <v>2657.8003712748377</v>
      </c>
      <c r="BK49" s="53">
        <f>'IS Drivers (II)'!CD54</f>
        <v>2662.5893561106432</v>
      </c>
      <c r="BL49" s="53">
        <f>'IS Drivers (II)'!CE54</f>
        <v>2667.3869700278519</v>
      </c>
    </row>
    <row r="50" spans="1:64" ht="15" customHeight="1" outlineLevel="1" x14ac:dyDescent="0.2">
      <c r="B50" s="78">
        <f t="shared" si="22"/>
        <v>9</v>
      </c>
      <c r="C50" s="83"/>
      <c r="D50" s="81">
        <v>2500</v>
      </c>
      <c r="E50" s="81">
        <v>2500</v>
      </c>
      <c r="F50" s="81">
        <v>2500</v>
      </c>
      <c r="G50" s="81">
        <v>2500</v>
      </c>
      <c r="H50" s="81">
        <v>2500</v>
      </c>
      <c r="I50" s="81">
        <v>2500</v>
      </c>
      <c r="J50" s="81">
        <v>2500</v>
      </c>
      <c r="K50" s="81">
        <v>2500</v>
      </c>
      <c r="L50" s="81">
        <v>2500</v>
      </c>
      <c r="M50" s="81">
        <v>2500</v>
      </c>
      <c r="N50" s="81">
        <v>2500</v>
      </c>
      <c r="O50" s="81">
        <v>2500</v>
      </c>
      <c r="P50" s="81">
        <v>2500</v>
      </c>
      <c r="Q50" s="81">
        <v>2500</v>
      </c>
      <c r="R50" s="81">
        <v>2500</v>
      </c>
      <c r="S50" s="81">
        <v>2500</v>
      </c>
      <c r="T50" s="81">
        <v>2500</v>
      </c>
      <c r="U50" s="81">
        <v>2500</v>
      </c>
      <c r="V50" s="81">
        <v>2500</v>
      </c>
      <c r="W50" s="81">
        <v>2500</v>
      </c>
      <c r="X50" s="81">
        <v>2500</v>
      </c>
      <c r="Y50" s="81">
        <v>2500</v>
      </c>
      <c r="Z50" s="81">
        <v>2500</v>
      </c>
      <c r="AA50" s="81">
        <v>2500</v>
      </c>
      <c r="AB50" s="50"/>
      <c r="AC50" s="53">
        <f>'IS Drivers (II)'!AV55</f>
        <v>2504.5046506197045</v>
      </c>
      <c r="AD50" s="53">
        <f>'IS Drivers (II)'!AW55</f>
        <v>2509.0174179902911</v>
      </c>
      <c r="AE50" s="53">
        <f>'IS Drivers (II)'!AX55</f>
        <v>2513.5383167370105</v>
      </c>
      <c r="AF50" s="53">
        <f>'IS Drivers (II)'!AY55</f>
        <v>2518.0673615114665</v>
      </c>
      <c r="AG50" s="53">
        <f>'IS Drivers (II)'!AZ55</f>
        <v>2522.6045669916625</v>
      </c>
      <c r="AH50" s="53">
        <f>'IS Drivers (II)'!BA55</f>
        <v>2527.1499478820497</v>
      </c>
      <c r="AI50" s="53">
        <f>'IS Drivers (II)'!BB55</f>
        <v>2531.703518913575</v>
      </c>
      <c r="AJ50" s="53">
        <f>'IS Drivers (II)'!BC55</f>
        <v>2536.2652948437276</v>
      </c>
      <c r="AK50" s="53">
        <f>'IS Drivers (II)'!BD55</f>
        <v>2540.8352904565886</v>
      </c>
      <c r="AL50" s="53">
        <f>'IS Drivers (II)'!BE55</f>
        <v>2545.4135205628772</v>
      </c>
      <c r="AM50" s="53">
        <f>'IS Drivers (II)'!BF55</f>
        <v>2550.0000000000005</v>
      </c>
      <c r="AN50" s="53">
        <f>'IS Drivers (II)'!BG55</f>
        <v>2554.5947436320989</v>
      </c>
      <c r="AO50" s="53">
        <f>'IS Drivers (II)'!BH55</f>
        <v>2559.1977663500975</v>
      </c>
      <c r="AP50" s="53">
        <f>'IS Drivers (II)'!BI55</f>
        <v>2563.8090830717515</v>
      </c>
      <c r="AQ50" s="53">
        <f>'IS Drivers (II)'!BJ55</f>
        <v>2568.4287087416965</v>
      </c>
      <c r="AR50" s="53">
        <f>'IS Drivers (II)'!BK55</f>
        <v>2573.0566583314962</v>
      </c>
      <c r="AS50" s="53">
        <f>'IS Drivers (II)'!BL55</f>
        <v>2577.6929468396911</v>
      </c>
      <c r="AT50" s="53">
        <f>'IS Drivers (II)'!BM55</f>
        <v>2582.3375892918466</v>
      </c>
      <c r="AU50" s="53">
        <f>'IS Drivers (II)'!BN55</f>
        <v>2586.9906007406025</v>
      </c>
      <c r="AV50" s="53">
        <f>'IS Drivers (II)'!BO55</f>
        <v>2591.6519962657208</v>
      </c>
      <c r="AW50" s="53">
        <f>'IS Drivers (II)'!BP55</f>
        <v>2596.3217909741352</v>
      </c>
      <c r="AX50" s="53">
        <f>'IS Drivers (II)'!BQ55</f>
        <v>2601.0000000000005</v>
      </c>
      <c r="AY50" s="53">
        <f>'IS Drivers (II)'!BR55</f>
        <v>2605.686638504741</v>
      </c>
      <c r="AZ50" s="53">
        <f>'IS Drivers (II)'!BS55</f>
        <v>2610.3817216770994</v>
      </c>
      <c r="BA50" s="53">
        <f>'IS Drivers (II)'!BT55</f>
        <v>2615.0852647331867</v>
      </c>
      <c r="BB50" s="53">
        <f>'IS Drivers (II)'!BU55</f>
        <v>2619.797282916531</v>
      </c>
      <c r="BC50" s="53">
        <f>'IS Drivers (II)'!BV55</f>
        <v>2624.5177914981268</v>
      </c>
      <c r="BD50" s="53">
        <f>'IS Drivers (II)'!BW55</f>
        <v>2629.2468057764859</v>
      </c>
      <c r="BE50" s="53">
        <f>'IS Drivers (II)'!BX55</f>
        <v>2633.9843410776848</v>
      </c>
      <c r="BF50" s="53">
        <f>'IS Drivers (II)'!BY55</f>
        <v>2638.7304127554157</v>
      </c>
      <c r="BG50" s="53">
        <f>'IS Drivers (II)'!BZ55</f>
        <v>2643.4850361910362</v>
      </c>
      <c r="BH50" s="53">
        <f>'IS Drivers (II)'!CA55</f>
        <v>2648.2482267936193</v>
      </c>
      <c r="BI50" s="53">
        <f>'IS Drivers (II)'!CB55</f>
        <v>2653.0200000000023</v>
      </c>
      <c r="BJ50" s="53">
        <f>'IS Drivers (II)'!CC55</f>
        <v>2657.8003712748377</v>
      </c>
      <c r="BK50" s="53">
        <f>'IS Drivers (II)'!CD55</f>
        <v>2662.5893561106432</v>
      </c>
      <c r="BL50" s="53">
        <f>'IS Drivers (II)'!CE55</f>
        <v>2667.3869700278519</v>
      </c>
    </row>
    <row r="51" spans="1:64" ht="15" customHeight="1" outlineLevel="1" x14ac:dyDescent="0.2">
      <c r="B51" s="78">
        <f t="shared" si="22"/>
        <v>10</v>
      </c>
      <c r="C51" s="83"/>
      <c r="D51" s="81">
        <v>2500</v>
      </c>
      <c r="E51" s="81">
        <v>2500</v>
      </c>
      <c r="F51" s="81">
        <v>2500</v>
      </c>
      <c r="G51" s="81">
        <v>2500</v>
      </c>
      <c r="H51" s="81">
        <v>2500</v>
      </c>
      <c r="I51" s="81">
        <v>2500</v>
      </c>
      <c r="J51" s="81">
        <v>2500</v>
      </c>
      <c r="K51" s="81">
        <v>2500</v>
      </c>
      <c r="L51" s="81">
        <v>2500</v>
      </c>
      <c r="M51" s="81">
        <v>2500</v>
      </c>
      <c r="N51" s="81">
        <v>2500</v>
      </c>
      <c r="O51" s="81">
        <v>2500</v>
      </c>
      <c r="P51" s="81">
        <v>2500</v>
      </c>
      <c r="Q51" s="81">
        <v>2500</v>
      </c>
      <c r="R51" s="81">
        <v>2500</v>
      </c>
      <c r="S51" s="81">
        <v>2500</v>
      </c>
      <c r="T51" s="81">
        <v>2500</v>
      </c>
      <c r="U51" s="81">
        <v>2500</v>
      </c>
      <c r="V51" s="81">
        <v>2500</v>
      </c>
      <c r="W51" s="81">
        <v>2500</v>
      </c>
      <c r="X51" s="81">
        <v>2500</v>
      </c>
      <c r="Y51" s="81">
        <v>2500</v>
      </c>
      <c r="Z51" s="81">
        <v>2500</v>
      </c>
      <c r="AA51" s="81">
        <v>2500</v>
      </c>
      <c r="AB51" s="50"/>
      <c r="AC51" s="53">
        <f>'IS Drivers (II)'!AV56</f>
        <v>2504.5046506197045</v>
      </c>
      <c r="AD51" s="53">
        <f>'IS Drivers (II)'!AW56</f>
        <v>2509.0174179902911</v>
      </c>
      <c r="AE51" s="53">
        <f>'IS Drivers (II)'!AX56</f>
        <v>2513.5383167370105</v>
      </c>
      <c r="AF51" s="53">
        <f>'IS Drivers (II)'!AY56</f>
        <v>2518.0673615114665</v>
      </c>
      <c r="AG51" s="53">
        <f>'IS Drivers (II)'!AZ56</f>
        <v>2522.6045669916625</v>
      </c>
      <c r="AH51" s="53">
        <f>'IS Drivers (II)'!BA56</f>
        <v>2527.1499478820497</v>
      </c>
      <c r="AI51" s="53">
        <f>'IS Drivers (II)'!BB56</f>
        <v>2531.703518913575</v>
      </c>
      <c r="AJ51" s="53">
        <f>'IS Drivers (II)'!BC56</f>
        <v>2536.2652948437276</v>
      </c>
      <c r="AK51" s="53">
        <f>'IS Drivers (II)'!BD56</f>
        <v>2540.8352904565886</v>
      </c>
      <c r="AL51" s="53">
        <f>'IS Drivers (II)'!BE56</f>
        <v>2545.4135205628772</v>
      </c>
      <c r="AM51" s="53">
        <f>'IS Drivers (II)'!BF56</f>
        <v>2550.0000000000005</v>
      </c>
      <c r="AN51" s="53">
        <f>'IS Drivers (II)'!BG56</f>
        <v>2554.5947436320989</v>
      </c>
      <c r="AO51" s="53">
        <f>'IS Drivers (II)'!BH56</f>
        <v>2559.1977663500975</v>
      </c>
      <c r="AP51" s="53">
        <f>'IS Drivers (II)'!BI56</f>
        <v>2563.8090830717515</v>
      </c>
      <c r="AQ51" s="53">
        <f>'IS Drivers (II)'!BJ56</f>
        <v>2568.4287087416965</v>
      </c>
      <c r="AR51" s="53">
        <f>'IS Drivers (II)'!BK56</f>
        <v>2573.0566583314962</v>
      </c>
      <c r="AS51" s="53">
        <f>'IS Drivers (II)'!BL56</f>
        <v>2577.6929468396911</v>
      </c>
      <c r="AT51" s="53">
        <f>'IS Drivers (II)'!BM56</f>
        <v>2582.3375892918466</v>
      </c>
      <c r="AU51" s="53">
        <f>'IS Drivers (II)'!BN56</f>
        <v>2586.9906007406025</v>
      </c>
      <c r="AV51" s="53">
        <f>'IS Drivers (II)'!BO56</f>
        <v>2591.6519962657208</v>
      </c>
      <c r="AW51" s="53">
        <f>'IS Drivers (II)'!BP56</f>
        <v>2596.3217909741352</v>
      </c>
      <c r="AX51" s="53">
        <f>'IS Drivers (II)'!BQ56</f>
        <v>2601.0000000000005</v>
      </c>
      <c r="AY51" s="53">
        <f>'IS Drivers (II)'!BR56</f>
        <v>2605.686638504741</v>
      </c>
      <c r="AZ51" s="53">
        <f>'IS Drivers (II)'!BS56</f>
        <v>2610.3817216770994</v>
      </c>
      <c r="BA51" s="53">
        <f>'IS Drivers (II)'!BT56</f>
        <v>2615.0852647331867</v>
      </c>
      <c r="BB51" s="53">
        <f>'IS Drivers (II)'!BU56</f>
        <v>2619.797282916531</v>
      </c>
      <c r="BC51" s="53">
        <f>'IS Drivers (II)'!BV56</f>
        <v>2624.5177914981268</v>
      </c>
      <c r="BD51" s="53">
        <f>'IS Drivers (II)'!BW56</f>
        <v>2629.2468057764859</v>
      </c>
      <c r="BE51" s="53">
        <f>'IS Drivers (II)'!BX56</f>
        <v>2633.9843410776848</v>
      </c>
      <c r="BF51" s="53">
        <f>'IS Drivers (II)'!BY56</f>
        <v>2638.7304127554157</v>
      </c>
      <c r="BG51" s="53">
        <f>'IS Drivers (II)'!BZ56</f>
        <v>2643.4850361910362</v>
      </c>
      <c r="BH51" s="53">
        <f>'IS Drivers (II)'!CA56</f>
        <v>2648.2482267936193</v>
      </c>
      <c r="BI51" s="53">
        <f>'IS Drivers (II)'!CB56</f>
        <v>2653.0200000000023</v>
      </c>
      <c r="BJ51" s="53">
        <f>'IS Drivers (II)'!CC56</f>
        <v>2657.8003712748377</v>
      </c>
      <c r="BK51" s="53">
        <f>'IS Drivers (II)'!CD56</f>
        <v>2662.5893561106432</v>
      </c>
      <c r="BL51" s="53">
        <f>'IS Drivers (II)'!CE56</f>
        <v>2667.3869700278519</v>
      </c>
    </row>
    <row r="52" spans="1:64" ht="15" customHeight="1" outlineLevel="1" x14ac:dyDescent="0.2">
      <c r="B52" s="78">
        <f t="shared" si="22"/>
        <v>11</v>
      </c>
      <c r="C52" s="83"/>
      <c r="D52" s="81">
        <v>2500</v>
      </c>
      <c r="E52" s="81">
        <v>2500</v>
      </c>
      <c r="F52" s="81">
        <v>2500</v>
      </c>
      <c r="G52" s="81">
        <v>2500</v>
      </c>
      <c r="H52" s="81">
        <v>2500</v>
      </c>
      <c r="I52" s="81">
        <v>2500</v>
      </c>
      <c r="J52" s="81">
        <v>2500</v>
      </c>
      <c r="K52" s="81">
        <v>2500</v>
      </c>
      <c r="L52" s="81">
        <v>2500</v>
      </c>
      <c r="M52" s="81">
        <v>2500</v>
      </c>
      <c r="N52" s="81">
        <v>2500</v>
      </c>
      <c r="O52" s="81">
        <v>2500</v>
      </c>
      <c r="P52" s="81">
        <v>2500</v>
      </c>
      <c r="Q52" s="81">
        <v>2500</v>
      </c>
      <c r="R52" s="81">
        <v>2500</v>
      </c>
      <c r="S52" s="81">
        <v>2500</v>
      </c>
      <c r="T52" s="81">
        <v>2500</v>
      </c>
      <c r="U52" s="81">
        <v>2500</v>
      </c>
      <c r="V52" s="81">
        <v>2500</v>
      </c>
      <c r="W52" s="81">
        <v>2500</v>
      </c>
      <c r="X52" s="81">
        <v>2500</v>
      </c>
      <c r="Y52" s="81">
        <v>2500</v>
      </c>
      <c r="Z52" s="81">
        <v>2500</v>
      </c>
      <c r="AA52" s="81">
        <v>2500</v>
      </c>
      <c r="AB52" s="50"/>
      <c r="AC52" s="53">
        <f>'IS Drivers (II)'!AV57</f>
        <v>2504.5046506197045</v>
      </c>
      <c r="AD52" s="53">
        <f>'IS Drivers (II)'!AW57</f>
        <v>2509.0174179902911</v>
      </c>
      <c r="AE52" s="53">
        <f>'IS Drivers (II)'!AX57</f>
        <v>2513.5383167370105</v>
      </c>
      <c r="AF52" s="53">
        <f>'IS Drivers (II)'!AY57</f>
        <v>2518.0673615114665</v>
      </c>
      <c r="AG52" s="53">
        <f>'IS Drivers (II)'!AZ57</f>
        <v>2522.6045669916625</v>
      </c>
      <c r="AH52" s="53">
        <f>'IS Drivers (II)'!BA57</f>
        <v>2527.1499478820497</v>
      </c>
      <c r="AI52" s="53">
        <f>'IS Drivers (II)'!BB57</f>
        <v>2531.703518913575</v>
      </c>
      <c r="AJ52" s="53">
        <f>'IS Drivers (II)'!BC57</f>
        <v>2536.2652948437276</v>
      </c>
      <c r="AK52" s="53">
        <f>'IS Drivers (II)'!BD57</f>
        <v>2540.8352904565886</v>
      </c>
      <c r="AL52" s="53">
        <f>'IS Drivers (II)'!BE57</f>
        <v>2545.4135205628772</v>
      </c>
      <c r="AM52" s="53">
        <f>'IS Drivers (II)'!BF57</f>
        <v>2550.0000000000005</v>
      </c>
      <c r="AN52" s="53">
        <f>'IS Drivers (II)'!BG57</f>
        <v>2554.5947436320989</v>
      </c>
      <c r="AO52" s="53">
        <f>'IS Drivers (II)'!BH57</f>
        <v>2559.1977663500975</v>
      </c>
      <c r="AP52" s="53">
        <f>'IS Drivers (II)'!BI57</f>
        <v>2563.8090830717515</v>
      </c>
      <c r="AQ52" s="53">
        <f>'IS Drivers (II)'!BJ57</f>
        <v>2568.4287087416965</v>
      </c>
      <c r="AR52" s="53">
        <f>'IS Drivers (II)'!BK57</f>
        <v>2573.0566583314962</v>
      </c>
      <c r="AS52" s="53">
        <f>'IS Drivers (II)'!BL57</f>
        <v>2577.6929468396911</v>
      </c>
      <c r="AT52" s="53">
        <f>'IS Drivers (II)'!BM57</f>
        <v>2582.3375892918466</v>
      </c>
      <c r="AU52" s="53">
        <f>'IS Drivers (II)'!BN57</f>
        <v>2586.9906007406025</v>
      </c>
      <c r="AV52" s="53">
        <f>'IS Drivers (II)'!BO57</f>
        <v>2591.6519962657208</v>
      </c>
      <c r="AW52" s="53">
        <f>'IS Drivers (II)'!BP57</f>
        <v>2596.3217909741352</v>
      </c>
      <c r="AX52" s="53">
        <f>'IS Drivers (II)'!BQ57</f>
        <v>2601.0000000000005</v>
      </c>
      <c r="AY52" s="53">
        <f>'IS Drivers (II)'!BR57</f>
        <v>2605.686638504741</v>
      </c>
      <c r="AZ52" s="53">
        <f>'IS Drivers (II)'!BS57</f>
        <v>2610.3817216770994</v>
      </c>
      <c r="BA52" s="53">
        <f>'IS Drivers (II)'!BT57</f>
        <v>2615.0852647331867</v>
      </c>
      <c r="BB52" s="53">
        <f>'IS Drivers (II)'!BU57</f>
        <v>2619.797282916531</v>
      </c>
      <c r="BC52" s="53">
        <f>'IS Drivers (II)'!BV57</f>
        <v>2624.5177914981268</v>
      </c>
      <c r="BD52" s="53">
        <f>'IS Drivers (II)'!BW57</f>
        <v>2629.2468057764859</v>
      </c>
      <c r="BE52" s="53">
        <f>'IS Drivers (II)'!BX57</f>
        <v>2633.9843410776848</v>
      </c>
      <c r="BF52" s="53">
        <f>'IS Drivers (II)'!BY57</f>
        <v>2638.7304127554157</v>
      </c>
      <c r="BG52" s="53">
        <f>'IS Drivers (II)'!BZ57</f>
        <v>2643.4850361910362</v>
      </c>
      <c r="BH52" s="53">
        <f>'IS Drivers (II)'!CA57</f>
        <v>2648.2482267936193</v>
      </c>
      <c r="BI52" s="53">
        <f>'IS Drivers (II)'!CB57</f>
        <v>2653.0200000000023</v>
      </c>
      <c r="BJ52" s="53">
        <f>'IS Drivers (II)'!CC57</f>
        <v>2657.8003712748377</v>
      </c>
      <c r="BK52" s="53">
        <f>'IS Drivers (II)'!CD57</f>
        <v>2662.5893561106432</v>
      </c>
      <c r="BL52" s="53">
        <f>'IS Drivers (II)'!CE57</f>
        <v>2667.3869700278519</v>
      </c>
    </row>
    <row r="53" spans="1:64" ht="15" customHeight="1" outlineLevel="1" x14ac:dyDescent="0.2">
      <c r="B53" s="78">
        <f t="shared" si="22"/>
        <v>12</v>
      </c>
      <c r="C53" s="83"/>
      <c r="D53" s="81">
        <v>2500</v>
      </c>
      <c r="E53" s="81">
        <v>2500</v>
      </c>
      <c r="F53" s="81">
        <v>2500</v>
      </c>
      <c r="G53" s="81">
        <v>2500</v>
      </c>
      <c r="H53" s="81">
        <v>2500</v>
      </c>
      <c r="I53" s="81">
        <v>2500</v>
      </c>
      <c r="J53" s="81">
        <v>2500</v>
      </c>
      <c r="K53" s="81">
        <v>2500</v>
      </c>
      <c r="L53" s="81">
        <v>2500</v>
      </c>
      <c r="M53" s="81">
        <v>2500</v>
      </c>
      <c r="N53" s="81">
        <v>2500</v>
      </c>
      <c r="O53" s="81">
        <v>2500</v>
      </c>
      <c r="P53" s="81">
        <v>2500</v>
      </c>
      <c r="Q53" s="81">
        <v>2500</v>
      </c>
      <c r="R53" s="81">
        <v>2500</v>
      </c>
      <c r="S53" s="81">
        <v>2500</v>
      </c>
      <c r="T53" s="81">
        <v>2500</v>
      </c>
      <c r="U53" s="81">
        <v>2500</v>
      </c>
      <c r="V53" s="81">
        <v>2500</v>
      </c>
      <c r="W53" s="81">
        <v>2500</v>
      </c>
      <c r="X53" s="81">
        <v>2500</v>
      </c>
      <c r="Y53" s="81">
        <v>2500</v>
      </c>
      <c r="Z53" s="81">
        <v>2500</v>
      </c>
      <c r="AA53" s="81">
        <v>2500</v>
      </c>
      <c r="AB53" s="50"/>
      <c r="AC53" s="53">
        <f>'IS Drivers (II)'!AV58</f>
        <v>2504.5046506197045</v>
      </c>
      <c r="AD53" s="53">
        <f>'IS Drivers (II)'!AW58</f>
        <v>2509.0174179902911</v>
      </c>
      <c r="AE53" s="53">
        <f>'IS Drivers (II)'!AX58</f>
        <v>2513.5383167370105</v>
      </c>
      <c r="AF53" s="53">
        <f>'IS Drivers (II)'!AY58</f>
        <v>2518.0673615114665</v>
      </c>
      <c r="AG53" s="53">
        <f>'IS Drivers (II)'!AZ58</f>
        <v>2522.6045669916625</v>
      </c>
      <c r="AH53" s="53">
        <f>'IS Drivers (II)'!BA58</f>
        <v>2527.1499478820497</v>
      </c>
      <c r="AI53" s="53">
        <f>'IS Drivers (II)'!BB58</f>
        <v>2531.703518913575</v>
      </c>
      <c r="AJ53" s="53">
        <f>'IS Drivers (II)'!BC58</f>
        <v>2536.2652948437276</v>
      </c>
      <c r="AK53" s="53">
        <f>'IS Drivers (II)'!BD58</f>
        <v>2540.8352904565886</v>
      </c>
      <c r="AL53" s="53">
        <f>'IS Drivers (II)'!BE58</f>
        <v>2545.4135205628772</v>
      </c>
      <c r="AM53" s="53">
        <f>'IS Drivers (II)'!BF58</f>
        <v>2550.0000000000005</v>
      </c>
      <c r="AN53" s="53">
        <f>'IS Drivers (II)'!BG58</f>
        <v>2554.5947436320989</v>
      </c>
      <c r="AO53" s="53">
        <f>'IS Drivers (II)'!BH58</f>
        <v>2559.1977663500975</v>
      </c>
      <c r="AP53" s="53">
        <f>'IS Drivers (II)'!BI58</f>
        <v>2563.8090830717515</v>
      </c>
      <c r="AQ53" s="53">
        <f>'IS Drivers (II)'!BJ58</f>
        <v>2568.4287087416965</v>
      </c>
      <c r="AR53" s="53">
        <f>'IS Drivers (II)'!BK58</f>
        <v>2573.0566583314962</v>
      </c>
      <c r="AS53" s="53">
        <f>'IS Drivers (II)'!BL58</f>
        <v>2577.6929468396911</v>
      </c>
      <c r="AT53" s="53">
        <f>'IS Drivers (II)'!BM58</f>
        <v>2582.3375892918466</v>
      </c>
      <c r="AU53" s="53">
        <f>'IS Drivers (II)'!BN58</f>
        <v>2586.9906007406025</v>
      </c>
      <c r="AV53" s="53">
        <f>'IS Drivers (II)'!BO58</f>
        <v>2591.6519962657208</v>
      </c>
      <c r="AW53" s="53">
        <f>'IS Drivers (II)'!BP58</f>
        <v>2596.3217909741352</v>
      </c>
      <c r="AX53" s="53">
        <f>'IS Drivers (II)'!BQ58</f>
        <v>2601.0000000000005</v>
      </c>
      <c r="AY53" s="53">
        <f>'IS Drivers (II)'!BR58</f>
        <v>2605.686638504741</v>
      </c>
      <c r="AZ53" s="53">
        <f>'IS Drivers (II)'!BS58</f>
        <v>2610.3817216770994</v>
      </c>
      <c r="BA53" s="53">
        <f>'IS Drivers (II)'!BT58</f>
        <v>2615.0852647331867</v>
      </c>
      <c r="BB53" s="53">
        <f>'IS Drivers (II)'!BU58</f>
        <v>2619.797282916531</v>
      </c>
      <c r="BC53" s="53">
        <f>'IS Drivers (II)'!BV58</f>
        <v>2624.5177914981268</v>
      </c>
      <c r="BD53" s="53">
        <f>'IS Drivers (II)'!BW58</f>
        <v>2629.2468057764859</v>
      </c>
      <c r="BE53" s="53">
        <f>'IS Drivers (II)'!BX58</f>
        <v>2633.9843410776848</v>
      </c>
      <c r="BF53" s="53">
        <f>'IS Drivers (II)'!BY58</f>
        <v>2638.7304127554157</v>
      </c>
      <c r="BG53" s="53">
        <f>'IS Drivers (II)'!BZ58</f>
        <v>2643.4850361910362</v>
      </c>
      <c r="BH53" s="53">
        <f>'IS Drivers (II)'!CA58</f>
        <v>2648.2482267936193</v>
      </c>
      <c r="BI53" s="53">
        <f>'IS Drivers (II)'!CB58</f>
        <v>2653.0200000000023</v>
      </c>
      <c r="BJ53" s="53">
        <f>'IS Drivers (II)'!CC58</f>
        <v>2657.8003712748377</v>
      </c>
      <c r="BK53" s="53">
        <f>'IS Drivers (II)'!CD58</f>
        <v>2662.5893561106432</v>
      </c>
      <c r="BL53" s="53">
        <f>'IS Drivers (II)'!CE58</f>
        <v>2667.3869700278519</v>
      </c>
    </row>
    <row r="54" spans="1:64" ht="15" customHeight="1" outlineLevel="1" x14ac:dyDescent="0.2">
      <c r="B54" s="78">
        <f t="shared" si="22"/>
        <v>13</v>
      </c>
      <c r="C54" s="83"/>
      <c r="D54" s="81">
        <v>2500</v>
      </c>
      <c r="E54" s="81">
        <v>2500</v>
      </c>
      <c r="F54" s="81">
        <v>2500</v>
      </c>
      <c r="G54" s="81">
        <v>2500</v>
      </c>
      <c r="H54" s="81">
        <v>2500</v>
      </c>
      <c r="I54" s="81">
        <v>2500</v>
      </c>
      <c r="J54" s="81">
        <v>2500</v>
      </c>
      <c r="K54" s="81">
        <v>2500</v>
      </c>
      <c r="L54" s="81">
        <v>2500</v>
      </c>
      <c r="M54" s="81">
        <v>2500</v>
      </c>
      <c r="N54" s="81">
        <v>2500</v>
      </c>
      <c r="O54" s="81">
        <v>2500</v>
      </c>
      <c r="P54" s="81">
        <v>2500</v>
      </c>
      <c r="Q54" s="81">
        <v>2500</v>
      </c>
      <c r="R54" s="81">
        <v>2500</v>
      </c>
      <c r="S54" s="81">
        <v>2500</v>
      </c>
      <c r="T54" s="81">
        <v>2500</v>
      </c>
      <c r="U54" s="81">
        <v>2500</v>
      </c>
      <c r="V54" s="81">
        <v>2500</v>
      </c>
      <c r="W54" s="81">
        <v>2500</v>
      </c>
      <c r="X54" s="81">
        <v>2500</v>
      </c>
      <c r="Y54" s="81">
        <v>2500</v>
      </c>
      <c r="Z54" s="81">
        <v>2500</v>
      </c>
      <c r="AA54" s="81">
        <v>2500</v>
      </c>
      <c r="AB54" s="50"/>
      <c r="AC54" s="53">
        <f>'IS Drivers (II)'!AV59</f>
        <v>2504.5046506197045</v>
      </c>
      <c r="AD54" s="53">
        <f>'IS Drivers (II)'!AW59</f>
        <v>2509.0174179902911</v>
      </c>
      <c r="AE54" s="53">
        <f>'IS Drivers (II)'!AX59</f>
        <v>2513.5383167370105</v>
      </c>
      <c r="AF54" s="53">
        <f>'IS Drivers (II)'!AY59</f>
        <v>2518.0673615114665</v>
      </c>
      <c r="AG54" s="53">
        <f>'IS Drivers (II)'!AZ59</f>
        <v>2522.6045669916625</v>
      </c>
      <c r="AH54" s="53">
        <f>'IS Drivers (II)'!BA59</f>
        <v>2527.1499478820497</v>
      </c>
      <c r="AI54" s="53">
        <f>'IS Drivers (II)'!BB59</f>
        <v>2531.703518913575</v>
      </c>
      <c r="AJ54" s="53">
        <f>'IS Drivers (II)'!BC59</f>
        <v>2536.2652948437276</v>
      </c>
      <c r="AK54" s="53">
        <f>'IS Drivers (II)'!BD59</f>
        <v>2540.8352904565886</v>
      </c>
      <c r="AL54" s="53">
        <f>'IS Drivers (II)'!BE59</f>
        <v>2545.4135205628772</v>
      </c>
      <c r="AM54" s="53">
        <f>'IS Drivers (II)'!BF59</f>
        <v>2550.0000000000005</v>
      </c>
      <c r="AN54" s="53">
        <f>'IS Drivers (II)'!BG59</f>
        <v>2554.5947436320989</v>
      </c>
      <c r="AO54" s="53">
        <f>'IS Drivers (II)'!BH59</f>
        <v>2559.1977663500975</v>
      </c>
      <c r="AP54" s="53">
        <f>'IS Drivers (II)'!BI59</f>
        <v>2563.8090830717515</v>
      </c>
      <c r="AQ54" s="53">
        <f>'IS Drivers (II)'!BJ59</f>
        <v>2568.4287087416965</v>
      </c>
      <c r="AR54" s="53">
        <f>'IS Drivers (II)'!BK59</f>
        <v>2573.0566583314962</v>
      </c>
      <c r="AS54" s="53">
        <f>'IS Drivers (II)'!BL59</f>
        <v>2577.6929468396911</v>
      </c>
      <c r="AT54" s="53">
        <f>'IS Drivers (II)'!BM59</f>
        <v>2582.3375892918466</v>
      </c>
      <c r="AU54" s="53">
        <f>'IS Drivers (II)'!BN59</f>
        <v>2586.9906007406025</v>
      </c>
      <c r="AV54" s="53">
        <f>'IS Drivers (II)'!BO59</f>
        <v>2591.6519962657208</v>
      </c>
      <c r="AW54" s="53">
        <f>'IS Drivers (II)'!BP59</f>
        <v>2596.3217909741352</v>
      </c>
      <c r="AX54" s="53">
        <f>'IS Drivers (II)'!BQ59</f>
        <v>2601.0000000000005</v>
      </c>
      <c r="AY54" s="53">
        <f>'IS Drivers (II)'!BR59</f>
        <v>2605.686638504741</v>
      </c>
      <c r="AZ54" s="53">
        <f>'IS Drivers (II)'!BS59</f>
        <v>2610.3817216770994</v>
      </c>
      <c r="BA54" s="53">
        <f>'IS Drivers (II)'!BT59</f>
        <v>2615.0852647331867</v>
      </c>
      <c r="BB54" s="53">
        <f>'IS Drivers (II)'!BU59</f>
        <v>2619.797282916531</v>
      </c>
      <c r="BC54" s="53">
        <f>'IS Drivers (II)'!BV59</f>
        <v>2624.5177914981268</v>
      </c>
      <c r="BD54" s="53">
        <f>'IS Drivers (II)'!BW59</f>
        <v>2629.2468057764859</v>
      </c>
      <c r="BE54" s="53">
        <f>'IS Drivers (II)'!BX59</f>
        <v>2633.9843410776848</v>
      </c>
      <c r="BF54" s="53">
        <f>'IS Drivers (II)'!BY59</f>
        <v>2638.7304127554157</v>
      </c>
      <c r="BG54" s="53">
        <f>'IS Drivers (II)'!BZ59</f>
        <v>2643.4850361910362</v>
      </c>
      <c r="BH54" s="53">
        <f>'IS Drivers (II)'!CA59</f>
        <v>2648.2482267936193</v>
      </c>
      <c r="BI54" s="53">
        <f>'IS Drivers (II)'!CB59</f>
        <v>2653.0200000000023</v>
      </c>
      <c r="BJ54" s="53">
        <f>'IS Drivers (II)'!CC59</f>
        <v>2657.8003712748377</v>
      </c>
      <c r="BK54" s="53">
        <f>'IS Drivers (II)'!CD59</f>
        <v>2662.5893561106432</v>
      </c>
      <c r="BL54" s="53">
        <f>'IS Drivers (II)'!CE59</f>
        <v>2667.3869700278519</v>
      </c>
    </row>
    <row r="55" spans="1:64" ht="15" customHeight="1" outlineLevel="1" x14ac:dyDescent="0.2">
      <c r="B55" s="78">
        <f t="shared" si="22"/>
        <v>14</v>
      </c>
      <c r="C55" s="83"/>
      <c r="D55" s="81">
        <v>2500</v>
      </c>
      <c r="E55" s="81">
        <v>2500</v>
      </c>
      <c r="F55" s="81">
        <v>2500</v>
      </c>
      <c r="G55" s="81">
        <v>2500</v>
      </c>
      <c r="H55" s="81">
        <v>2500</v>
      </c>
      <c r="I55" s="81">
        <v>2500</v>
      </c>
      <c r="J55" s="81">
        <v>2500</v>
      </c>
      <c r="K55" s="81">
        <v>2500</v>
      </c>
      <c r="L55" s="81">
        <v>2500</v>
      </c>
      <c r="M55" s="81">
        <v>2500</v>
      </c>
      <c r="N55" s="81">
        <v>2500</v>
      </c>
      <c r="O55" s="81">
        <v>2500</v>
      </c>
      <c r="P55" s="81">
        <v>2500</v>
      </c>
      <c r="Q55" s="81">
        <v>2500</v>
      </c>
      <c r="R55" s="81">
        <v>2500</v>
      </c>
      <c r="S55" s="81">
        <v>2500</v>
      </c>
      <c r="T55" s="81">
        <v>2500</v>
      </c>
      <c r="U55" s="81">
        <v>2500</v>
      </c>
      <c r="V55" s="81">
        <v>2500</v>
      </c>
      <c r="W55" s="81">
        <v>2500</v>
      </c>
      <c r="X55" s="81">
        <v>2500</v>
      </c>
      <c r="Y55" s="81">
        <v>2500</v>
      </c>
      <c r="Z55" s="81">
        <v>2500</v>
      </c>
      <c r="AA55" s="81">
        <v>2500</v>
      </c>
      <c r="AB55" s="50"/>
      <c r="AC55" s="53">
        <f>'IS Drivers (II)'!AV60</f>
        <v>2504.5046506197045</v>
      </c>
      <c r="AD55" s="53">
        <f>'IS Drivers (II)'!AW60</f>
        <v>2509.0174179902911</v>
      </c>
      <c r="AE55" s="53">
        <f>'IS Drivers (II)'!AX60</f>
        <v>2513.5383167370105</v>
      </c>
      <c r="AF55" s="53">
        <f>'IS Drivers (II)'!AY60</f>
        <v>2518.0673615114665</v>
      </c>
      <c r="AG55" s="53">
        <f>'IS Drivers (II)'!AZ60</f>
        <v>2522.6045669916625</v>
      </c>
      <c r="AH55" s="53">
        <f>'IS Drivers (II)'!BA60</f>
        <v>2527.1499478820497</v>
      </c>
      <c r="AI55" s="53">
        <f>'IS Drivers (II)'!BB60</f>
        <v>2531.703518913575</v>
      </c>
      <c r="AJ55" s="53">
        <f>'IS Drivers (II)'!BC60</f>
        <v>2536.2652948437276</v>
      </c>
      <c r="AK55" s="53">
        <f>'IS Drivers (II)'!BD60</f>
        <v>2540.8352904565886</v>
      </c>
      <c r="AL55" s="53">
        <f>'IS Drivers (II)'!BE60</f>
        <v>2545.4135205628772</v>
      </c>
      <c r="AM55" s="53">
        <f>'IS Drivers (II)'!BF60</f>
        <v>2550.0000000000005</v>
      </c>
      <c r="AN55" s="53">
        <f>'IS Drivers (II)'!BG60</f>
        <v>2554.5947436320989</v>
      </c>
      <c r="AO55" s="53">
        <f>'IS Drivers (II)'!BH60</f>
        <v>2559.1977663500975</v>
      </c>
      <c r="AP55" s="53">
        <f>'IS Drivers (II)'!BI60</f>
        <v>2563.8090830717515</v>
      </c>
      <c r="AQ55" s="53">
        <f>'IS Drivers (II)'!BJ60</f>
        <v>2568.4287087416965</v>
      </c>
      <c r="AR55" s="53">
        <f>'IS Drivers (II)'!BK60</f>
        <v>2573.0566583314962</v>
      </c>
      <c r="AS55" s="53">
        <f>'IS Drivers (II)'!BL60</f>
        <v>2577.6929468396911</v>
      </c>
      <c r="AT55" s="53">
        <f>'IS Drivers (II)'!BM60</f>
        <v>2582.3375892918466</v>
      </c>
      <c r="AU55" s="53">
        <f>'IS Drivers (II)'!BN60</f>
        <v>2586.9906007406025</v>
      </c>
      <c r="AV55" s="53">
        <f>'IS Drivers (II)'!BO60</f>
        <v>2591.6519962657208</v>
      </c>
      <c r="AW55" s="53">
        <f>'IS Drivers (II)'!BP60</f>
        <v>2596.3217909741352</v>
      </c>
      <c r="AX55" s="53">
        <f>'IS Drivers (II)'!BQ60</f>
        <v>2601.0000000000005</v>
      </c>
      <c r="AY55" s="53">
        <f>'IS Drivers (II)'!BR60</f>
        <v>2605.686638504741</v>
      </c>
      <c r="AZ55" s="53">
        <f>'IS Drivers (II)'!BS60</f>
        <v>2610.3817216770994</v>
      </c>
      <c r="BA55" s="53">
        <f>'IS Drivers (II)'!BT60</f>
        <v>2615.0852647331867</v>
      </c>
      <c r="BB55" s="53">
        <f>'IS Drivers (II)'!BU60</f>
        <v>2619.797282916531</v>
      </c>
      <c r="BC55" s="53">
        <f>'IS Drivers (II)'!BV60</f>
        <v>2624.5177914981268</v>
      </c>
      <c r="BD55" s="53">
        <f>'IS Drivers (II)'!BW60</f>
        <v>2629.2468057764859</v>
      </c>
      <c r="BE55" s="53">
        <f>'IS Drivers (II)'!BX60</f>
        <v>2633.9843410776848</v>
      </c>
      <c r="BF55" s="53">
        <f>'IS Drivers (II)'!BY60</f>
        <v>2638.7304127554157</v>
      </c>
      <c r="BG55" s="53">
        <f>'IS Drivers (II)'!BZ60</f>
        <v>2643.4850361910362</v>
      </c>
      <c r="BH55" s="53">
        <f>'IS Drivers (II)'!CA60</f>
        <v>2648.2482267936193</v>
      </c>
      <c r="BI55" s="53">
        <f>'IS Drivers (II)'!CB60</f>
        <v>2653.0200000000023</v>
      </c>
      <c r="BJ55" s="53">
        <f>'IS Drivers (II)'!CC60</f>
        <v>2657.8003712748377</v>
      </c>
      <c r="BK55" s="53">
        <f>'IS Drivers (II)'!CD60</f>
        <v>2662.5893561106432</v>
      </c>
      <c r="BL55" s="53">
        <f>'IS Drivers (II)'!CE60</f>
        <v>2667.3869700278519</v>
      </c>
    </row>
    <row r="56" spans="1:64" ht="15" customHeight="1" outlineLevel="1" x14ac:dyDescent="0.2">
      <c r="B56" s="78">
        <f t="shared" si="22"/>
        <v>15</v>
      </c>
      <c r="C56" s="83"/>
      <c r="D56" s="81">
        <v>2500</v>
      </c>
      <c r="E56" s="81">
        <v>2500</v>
      </c>
      <c r="F56" s="81">
        <v>2500</v>
      </c>
      <c r="G56" s="81">
        <v>2500</v>
      </c>
      <c r="H56" s="81">
        <v>2500</v>
      </c>
      <c r="I56" s="81">
        <v>2500</v>
      </c>
      <c r="J56" s="81">
        <v>2500</v>
      </c>
      <c r="K56" s="81">
        <v>2500</v>
      </c>
      <c r="L56" s="81">
        <v>2500</v>
      </c>
      <c r="M56" s="81">
        <v>2500</v>
      </c>
      <c r="N56" s="81">
        <v>2500</v>
      </c>
      <c r="O56" s="81">
        <v>2500</v>
      </c>
      <c r="P56" s="81">
        <v>2500</v>
      </c>
      <c r="Q56" s="81">
        <v>2500</v>
      </c>
      <c r="R56" s="81">
        <v>2500</v>
      </c>
      <c r="S56" s="81">
        <v>2500</v>
      </c>
      <c r="T56" s="81">
        <v>2500</v>
      </c>
      <c r="U56" s="81">
        <v>2500</v>
      </c>
      <c r="V56" s="81">
        <v>2500</v>
      </c>
      <c r="W56" s="81">
        <v>2500</v>
      </c>
      <c r="X56" s="81">
        <v>2500</v>
      </c>
      <c r="Y56" s="81">
        <v>2500</v>
      </c>
      <c r="Z56" s="81">
        <v>2500</v>
      </c>
      <c r="AA56" s="81">
        <v>2500</v>
      </c>
      <c r="AB56" s="50"/>
      <c r="AC56" s="53">
        <f>'IS Drivers (II)'!AV61</f>
        <v>2504.5046506197045</v>
      </c>
      <c r="AD56" s="53">
        <f>'IS Drivers (II)'!AW61</f>
        <v>2509.0174179902911</v>
      </c>
      <c r="AE56" s="53">
        <f>'IS Drivers (II)'!AX61</f>
        <v>2513.5383167370105</v>
      </c>
      <c r="AF56" s="53">
        <f>'IS Drivers (II)'!AY61</f>
        <v>2518.0673615114665</v>
      </c>
      <c r="AG56" s="53">
        <f>'IS Drivers (II)'!AZ61</f>
        <v>2522.6045669916625</v>
      </c>
      <c r="AH56" s="53">
        <f>'IS Drivers (II)'!BA61</f>
        <v>2527.1499478820497</v>
      </c>
      <c r="AI56" s="53">
        <f>'IS Drivers (II)'!BB61</f>
        <v>2531.703518913575</v>
      </c>
      <c r="AJ56" s="53">
        <f>'IS Drivers (II)'!BC61</f>
        <v>2536.2652948437276</v>
      </c>
      <c r="AK56" s="53">
        <f>'IS Drivers (II)'!BD61</f>
        <v>2540.8352904565886</v>
      </c>
      <c r="AL56" s="53">
        <f>'IS Drivers (II)'!BE61</f>
        <v>2545.4135205628772</v>
      </c>
      <c r="AM56" s="53">
        <f>'IS Drivers (II)'!BF61</f>
        <v>2550.0000000000005</v>
      </c>
      <c r="AN56" s="53">
        <f>'IS Drivers (II)'!BG61</f>
        <v>2554.5947436320989</v>
      </c>
      <c r="AO56" s="53">
        <f>'IS Drivers (II)'!BH61</f>
        <v>2559.1977663500975</v>
      </c>
      <c r="AP56" s="53">
        <f>'IS Drivers (II)'!BI61</f>
        <v>2563.8090830717515</v>
      </c>
      <c r="AQ56" s="53">
        <f>'IS Drivers (II)'!BJ61</f>
        <v>2568.4287087416965</v>
      </c>
      <c r="AR56" s="53">
        <f>'IS Drivers (II)'!BK61</f>
        <v>2573.0566583314962</v>
      </c>
      <c r="AS56" s="53">
        <f>'IS Drivers (II)'!BL61</f>
        <v>2577.6929468396911</v>
      </c>
      <c r="AT56" s="53">
        <f>'IS Drivers (II)'!BM61</f>
        <v>2582.3375892918466</v>
      </c>
      <c r="AU56" s="53">
        <f>'IS Drivers (II)'!BN61</f>
        <v>2586.9906007406025</v>
      </c>
      <c r="AV56" s="53">
        <f>'IS Drivers (II)'!BO61</f>
        <v>2591.6519962657208</v>
      </c>
      <c r="AW56" s="53">
        <f>'IS Drivers (II)'!BP61</f>
        <v>2596.3217909741352</v>
      </c>
      <c r="AX56" s="53">
        <f>'IS Drivers (II)'!BQ61</f>
        <v>2601.0000000000005</v>
      </c>
      <c r="AY56" s="53">
        <f>'IS Drivers (II)'!BR61</f>
        <v>2605.686638504741</v>
      </c>
      <c r="AZ56" s="53">
        <f>'IS Drivers (II)'!BS61</f>
        <v>2610.3817216770994</v>
      </c>
      <c r="BA56" s="53">
        <f>'IS Drivers (II)'!BT61</f>
        <v>2615.0852647331867</v>
      </c>
      <c r="BB56" s="53">
        <f>'IS Drivers (II)'!BU61</f>
        <v>2619.797282916531</v>
      </c>
      <c r="BC56" s="53">
        <f>'IS Drivers (II)'!BV61</f>
        <v>2624.5177914981268</v>
      </c>
      <c r="BD56" s="53">
        <f>'IS Drivers (II)'!BW61</f>
        <v>2629.2468057764859</v>
      </c>
      <c r="BE56" s="53">
        <f>'IS Drivers (II)'!BX61</f>
        <v>2633.9843410776848</v>
      </c>
      <c r="BF56" s="53">
        <f>'IS Drivers (II)'!BY61</f>
        <v>2638.7304127554157</v>
      </c>
      <c r="BG56" s="53">
        <f>'IS Drivers (II)'!BZ61</f>
        <v>2643.4850361910362</v>
      </c>
      <c r="BH56" s="53">
        <f>'IS Drivers (II)'!CA61</f>
        <v>2648.2482267936193</v>
      </c>
      <c r="BI56" s="53">
        <f>'IS Drivers (II)'!CB61</f>
        <v>2653.0200000000023</v>
      </c>
      <c r="BJ56" s="53">
        <f>'IS Drivers (II)'!CC61</f>
        <v>2657.8003712748377</v>
      </c>
      <c r="BK56" s="53">
        <f>'IS Drivers (II)'!CD61</f>
        <v>2662.5893561106432</v>
      </c>
      <c r="BL56" s="53">
        <f>'IS Drivers (II)'!CE61</f>
        <v>2667.3869700278519</v>
      </c>
    </row>
    <row r="57" spans="1:64" ht="5.0999999999999996" customHeight="1" outlineLevel="1" x14ac:dyDescent="0.2">
      <c r="B57" s="83"/>
      <c r="C57" s="83"/>
      <c r="D57" s="53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50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</row>
    <row r="58" spans="1:64" s="54" customFormat="1" ht="15" customHeight="1" x14ac:dyDescent="0.2">
      <c r="B58" s="32" t="s">
        <v>29</v>
      </c>
      <c r="C58" s="32"/>
      <c r="D58" s="57">
        <f>SUM(D42:D56)</f>
        <v>37500</v>
      </c>
      <c r="E58" s="57">
        <f t="shared" ref="E58:AA58" si="23">SUM(E42:E56)</f>
        <v>37500</v>
      </c>
      <c r="F58" s="57">
        <f t="shared" si="23"/>
        <v>37500</v>
      </c>
      <c r="G58" s="57">
        <f t="shared" si="23"/>
        <v>37500</v>
      </c>
      <c r="H58" s="57">
        <f t="shared" si="23"/>
        <v>37500</v>
      </c>
      <c r="I58" s="57">
        <f t="shared" si="23"/>
        <v>37500</v>
      </c>
      <c r="J58" s="57">
        <f t="shared" si="23"/>
        <v>37500</v>
      </c>
      <c r="K58" s="57">
        <f t="shared" si="23"/>
        <v>37500</v>
      </c>
      <c r="L58" s="57">
        <f t="shared" si="23"/>
        <v>37500</v>
      </c>
      <c r="M58" s="57">
        <f t="shared" si="23"/>
        <v>37500</v>
      </c>
      <c r="N58" s="57">
        <f t="shared" si="23"/>
        <v>37500</v>
      </c>
      <c r="O58" s="57">
        <f t="shared" si="23"/>
        <v>37500</v>
      </c>
      <c r="P58" s="57">
        <f t="shared" si="23"/>
        <v>37500</v>
      </c>
      <c r="Q58" s="57">
        <f t="shared" si="23"/>
        <v>37500</v>
      </c>
      <c r="R58" s="57">
        <f t="shared" si="23"/>
        <v>37500</v>
      </c>
      <c r="S58" s="57">
        <f t="shared" si="23"/>
        <v>37500</v>
      </c>
      <c r="T58" s="57">
        <f t="shared" si="23"/>
        <v>37500</v>
      </c>
      <c r="U58" s="57">
        <f t="shared" si="23"/>
        <v>37500</v>
      </c>
      <c r="V58" s="57">
        <f t="shared" si="23"/>
        <v>37500</v>
      </c>
      <c r="W58" s="57">
        <f t="shared" si="23"/>
        <v>37500</v>
      </c>
      <c r="X58" s="57">
        <f t="shared" si="23"/>
        <v>37500</v>
      </c>
      <c r="Y58" s="57">
        <f t="shared" si="23"/>
        <v>37500</v>
      </c>
      <c r="Z58" s="57">
        <f t="shared" si="23"/>
        <v>37500</v>
      </c>
      <c r="AA58" s="57">
        <f t="shared" si="23"/>
        <v>37500</v>
      </c>
      <c r="AB58" s="56"/>
      <c r="AC58" s="57">
        <f>SUM(AC42:AC56)</f>
        <v>37567.569759295562</v>
      </c>
      <c r="AD58" s="57">
        <f t="shared" ref="AD58:BL58" si="24">SUM(AD42:AD56)</f>
        <v>37635.26126985436</v>
      </c>
      <c r="AE58" s="57">
        <f t="shared" si="24"/>
        <v>37703.074751055152</v>
      </c>
      <c r="AF58" s="57">
        <f t="shared" si="24"/>
        <v>37771.010422671985</v>
      </c>
      <c r="AG58" s="57">
        <f t="shared" si="24"/>
        <v>37839.068504874944</v>
      </c>
      <c r="AH58" s="57">
        <f t="shared" si="24"/>
        <v>37907.249218230732</v>
      </c>
      <c r="AI58" s="57">
        <f t="shared" si="24"/>
        <v>37975.552783703635</v>
      </c>
      <c r="AJ58" s="57">
        <f t="shared" si="24"/>
        <v>38043.97942265591</v>
      </c>
      <c r="AK58" s="57">
        <f t="shared" si="24"/>
        <v>38112.529356848827</v>
      </c>
      <c r="AL58" s="57">
        <f t="shared" si="24"/>
        <v>38181.202808443159</v>
      </c>
      <c r="AM58" s="57">
        <f t="shared" si="24"/>
        <v>38250.000000000007</v>
      </c>
      <c r="AN58" s="57">
        <f t="shared" si="24"/>
        <v>38318.92115448149</v>
      </c>
      <c r="AO58" s="57">
        <f t="shared" si="24"/>
        <v>38387.966495251465</v>
      </c>
      <c r="AP58" s="57">
        <f t="shared" si="24"/>
        <v>38457.136246076268</v>
      </c>
      <c r="AQ58" s="57">
        <f t="shared" si="24"/>
        <v>38526.430631125448</v>
      </c>
      <c r="AR58" s="57">
        <f t="shared" si="24"/>
        <v>38595.849874972446</v>
      </c>
      <c r="AS58" s="57">
        <f t="shared" si="24"/>
        <v>38665.394202595373</v>
      </c>
      <c r="AT58" s="57">
        <f t="shared" si="24"/>
        <v>38735.063839377712</v>
      </c>
      <c r="AU58" s="57">
        <f t="shared" si="24"/>
        <v>38804.859011109038</v>
      </c>
      <c r="AV58" s="57">
        <f t="shared" si="24"/>
        <v>38874.779943985814</v>
      </c>
      <c r="AW58" s="57">
        <f t="shared" si="24"/>
        <v>38944.826864612034</v>
      </c>
      <c r="AX58" s="57">
        <f t="shared" si="24"/>
        <v>39015.000000000007</v>
      </c>
      <c r="AY58" s="57">
        <f t="shared" si="24"/>
        <v>39085.29957757111</v>
      </c>
      <c r="AZ58" s="57">
        <f t="shared" si="24"/>
        <v>39155.725825156485</v>
      </c>
      <c r="BA58" s="57">
        <f t="shared" si="24"/>
        <v>39226.278970997788</v>
      </c>
      <c r="BB58" s="57">
        <f t="shared" si="24"/>
        <v>39296.959243747959</v>
      </c>
      <c r="BC58" s="57">
        <f t="shared" si="24"/>
        <v>39367.76687247189</v>
      </c>
      <c r="BD58" s="57">
        <f t="shared" si="24"/>
        <v>39438.702086647289</v>
      </c>
      <c r="BE58" s="57">
        <f t="shared" si="24"/>
        <v>39509.765116165261</v>
      </c>
      <c r="BF58" s="57">
        <f t="shared" si="24"/>
        <v>39580.956191331235</v>
      </c>
      <c r="BG58" s="57">
        <f t="shared" si="24"/>
        <v>39652.275542865544</v>
      </c>
      <c r="BH58" s="57">
        <f t="shared" si="24"/>
        <v>39723.723401904303</v>
      </c>
      <c r="BI58" s="57">
        <f t="shared" si="24"/>
        <v>39795.300000000047</v>
      </c>
      <c r="BJ58" s="57">
        <f t="shared" si="24"/>
        <v>39867.005569122579</v>
      </c>
      <c r="BK58" s="57">
        <f t="shared" si="24"/>
        <v>39938.840341659641</v>
      </c>
      <c r="BL58" s="57">
        <f t="shared" si="24"/>
        <v>40010.804550417779</v>
      </c>
    </row>
    <row r="59" spans="1:64" s="66" customFormat="1" ht="15" customHeight="1" x14ac:dyDescent="0.2">
      <c r="B59" s="67" t="s">
        <v>37</v>
      </c>
      <c r="C59" s="67"/>
      <c r="D59" s="68">
        <f>D58/D$21</f>
        <v>9.9161505317476556E-2</v>
      </c>
      <c r="E59" s="68">
        <f t="shared" ref="E59:AA59" si="25">E58/E$21</f>
        <v>9.6622484279347887E-2</v>
      </c>
      <c r="F59" s="68">
        <f t="shared" si="25"/>
        <v>9.8493498477445138E-2</v>
      </c>
      <c r="G59" s="68">
        <f t="shared" si="25"/>
        <v>9.8149973569950311E-2</v>
      </c>
      <c r="H59" s="68">
        <f t="shared" si="25"/>
        <v>9.7807646806128828E-2</v>
      </c>
      <c r="I59" s="68">
        <f t="shared" si="25"/>
        <v>9.7466514007103988E-2</v>
      </c>
      <c r="J59" s="68">
        <f t="shared" si="25"/>
        <v>9.7126571008573956E-2</v>
      </c>
      <c r="K59" s="68">
        <f t="shared" si="25"/>
        <v>9.6787813660761307E-2</v>
      </c>
      <c r="L59" s="68">
        <f t="shared" si="25"/>
        <v>9.6450237828362012E-2</v>
      </c>
      <c r="M59" s="68">
        <f t="shared" si="25"/>
        <v>9.6113839390495281E-2</v>
      </c>
      <c r="N59" s="68">
        <f t="shared" si="25"/>
        <v>9.5778614240652982E-2</v>
      </c>
      <c r="O59" s="68">
        <f t="shared" si="25"/>
        <v>9.5444558286649717E-2</v>
      </c>
      <c r="P59" s="68">
        <f t="shared" si="25"/>
        <v>9.0002534771798023E-2</v>
      </c>
      <c r="Q59" s="68">
        <f t="shared" si="25"/>
        <v>8.9688624585747903E-2</v>
      </c>
      <c r="R59" s="68">
        <f t="shared" si="25"/>
        <v>8.9375809253361138E-2</v>
      </c>
      <c r="S59" s="68">
        <f t="shared" si="25"/>
        <v>8.906408495601506E-2</v>
      </c>
      <c r="T59" s="68">
        <f t="shared" si="25"/>
        <v>8.875344788840564E-2</v>
      </c>
      <c r="U59" s="68">
        <f t="shared" si="25"/>
        <v>8.8443894258500882E-2</v>
      </c>
      <c r="V59" s="68">
        <f t="shared" si="25"/>
        <v>8.8135420287494659E-2</v>
      </c>
      <c r="W59" s="68">
        <f t="shared" si="25"/>
        <v>8.811696133097284E-2</v>
      </c>
      <c r="X59" s="68">
        <f t="shared" si="25"/>
        <v>8.7005901726302737E-2</v>
      </c>
      <c r="Y59" s="68">
        <f t="shared" si="25"/>
        <v>8.6829682454530585E-2</v>
      </c>
      <c r="Z59" s="68">
        <f t="shared" si="25"/>
        <v>8.665356253072666E-2</v>
      </c>
      <c r="AA59" s="68">
        <f t="shared" si="25"/>
        <v>8.6477542944956798E-2</v>
      </c>
      <c r="AB59" s="68"/>
      <c r="AC59" s="68">
        <f>AC58/AC$21</f>
        <v>8.6439108405488629E-2</v>
      </c>
      <c r="AD59" s="68">
        <f t="shared" ref="AD59:BL59" si="26">AD58/AD$21</f>
        <v>8.6400690948071762E-2</v>
      </c>
      <c r="AE59" s="68">
        <f t="shared" si="26"/>
        <v>8.636229056511413E-2</v>
      </c>
      <c r="AF59" s="68">
        <f t="shared" si="26"/>
        <v>8.6323907249027082E-2</v>
      </c>
      <c r="AG59" s="68">
        <f t="shared" si="26"/>
        <v>8.6285540992225393E-2</v>
      </c>
      <c r="AH59" s="68">
        <f t="shared" si="26"/>
        <v>8.6247191787127017E-2</v>
      </c>
      <c r="AI59" s="68">
        <f t="shared" si="26"/>
        <v>8.6208859626153531E-2</v>
      </c>
      <c r="AJ59" s="68">
        <f t="shared" si="26"/>
        <v>8.6170544501729632E-2</v>
      </c>
      <c r="AK59" s="68">
        <f t="shared" si="26"/>
        <v>8.61322464062836E-2</v>
      </c>
      <c r="AL59" s="68">
        <f t="shared" si="26"/>
        <v>8.6093965332246933E-2</v>
      </c>
      <c r="AM59" s="68">
        <f t="shared" si="26"/>
        <v>8.6055701272054599E-2</v>
      </c>
      <c r="AN59" s="68">
        <f t="shared" si="26"/>
        <v>8.6017454218144815E-2</v>
      </c>
      <c r="AO59" s="68">
        <f t="shared" si="26"/>
        <v>8.597922416295925E-2</v>
      </c>
      <c r="AP59" s="68">
        <f t="shared" si="26"/>
        <v>8.5941011098942865E-2</v>
      </c>
      <c r="AQ59" s="68">
        <f t="shared" si="26"/>
        <v>8.5902815018544063E-2</v>
      </c>
      <c r="AR59" s="68">
        <f t="shared" si="26"/>
        <v>8.5864635914214546E-2</v>
      </c>
      <c r="AS59" s="68">
        <f t="shared" si="26"/>
        <v>8.5826473778409365E-2</v>
      </c>
      <c r="AT59" s="68">
        <f t="shared" si="26"/>
        <v>8.5788328603586955E-2</v>
      </c>
      <c r="AU59" s="68">
        <f t="shared" si="26"/>
        <v>8.5750200382209027E-2</v>
      </c>
      <c r="AV59" s="68">
        <f t="shared" si="26"/>
        <v>8.5712089106740788E-2</v>
      </c>
      <c r="AW59" s="68">
        <f t="shared" si="26"/>
        <v>8.5673994769650652E-2</v>
      </c>
      <c r="AX59" s="68">
        <f t="shared" si="26"/>
        <v>8.5635917363410419E-2</v>
      </c>
      <c r="AY59" s="68">
        <f t="shared" si="26"/>
        <v>8.5597856880495329E-2</v>
      </c>
      <c r="AZ59" s="68">
        <f t="shared" si="26"/>
        <v>8.5559813313383817E-2</v>
      </c>
      <c r="BA59" s="68">
        <f t="shared" si="26"/>
        <v>8.5521786654557785E-2</v>
      </c>
      <c r="BB59" s="68">
        <f t="shared" si="26"/>
        <v>8.5483776896502411E-2</v>
      </c>
      <c r="BC59" s="68">
        <f t="shared" si="26"/>
        <v>8.5445784031706176E-2</v>
      </c>
      <c r="BD59" s="68">
        <f t="shared" si="26"/>
        <v>8.5407808052661058E-2</v>
      </c>
      <c r="BE59" s="68">
        <f t="shared" si="26"/>
        <v>8.5369848951862129E-2</v>
      </c>
      <c r="BF59" s="68">
        <f t="shared" si="26"/>
        <v>8.5331906721808043E-2</v>
      </c>
      <c r="BG59" s="68">
        <f t="shared" si="26"/>
        <v>8.5293981355000617E-2</v>
      </c>
      <c r="BH59" s="68">
        <f t="shared" si="26"/>
        <v>8.5256072843945097E-2</v>
      </c>
      <c r="BI59" s="68">
        <f t="shared" si="26"/>
        <v>8.5218181181149974E-2</v>
      </c>
      <c r="BJ59" s="68">
        <f t="shared" si="26"/>
        <v>8.5180306359127156E-2</v>
      </c>
      <c r="BK59" s="68">
        <f t="shared" si="26"/>
        <v>8.5142448370391768E-2</v>
      </c>
      <c r="BL59" s="68">
        <f t="shared" si="26"/>
        <v>8.5104607207462463E-2</v>
      </c>
    </row>
    <row r="60" spans="1:64" ht="5.0999999999999996" customHeight="1" x14ac:dyDescent="0.2"/>
    <row r="61" spans="1:64" ht="12.75" x14ac:dyDescent="0.2">
      <c r="A61" s="54"/>
      <c r="B61" s="32" t="s">
        <v>36</v>
      </c>
      <c r="C61" s="32"/>
      <c r="D61" s="57">
        <f>D40-D58</f>
        <v>115524.86113074631</v>
      </c>
      <c r="E61" s="57">
        <f t="shared" ref="E61:BL61" si="27">E40-E58</f>
        <v>120465.73055325009</v>
      </c>
      <c r="F61" s="57">
        <f t="shared" si="27"/>
        <v>116800.09142790199</v>
      </c>
      <c r="G61" s="57">
        <f t="shared" si="27"/>
        <v>117462.64174789962</v>
      </c>
      <c r="H61" s="57">
        <f t="shared" si="27"/>
        <v>118127.51099401733</v>
      </c>
      <c r="I61" s="57">
        <f t="shared" si="27"/>
        <v>116294.7072824963</v>
      </c>
      <c r="J61" s="57">
        <f t="shared" si="27"/>
        <v>116964.23875798515</v>
      </c>
      <c r="K61" s="57">
        <f t="shared" si="27"/>
        <v>117636.11359363812</v>
      </c>
      <c r="L61" s="57">
        <f t="shared" si="27"/>
        <v>118310.33999121588</v>
      </c>
      <c r="M61" s="57">
        <f t="shared" si="27"/>
        <v>118986.92618118515</v>
      </c>
      <c r="N61" s="57">
        <f t="shared" si="27"/>
        <v>112165.88042281926</v>
      </c>
      <c r="O61" s="57">
        <f t="shared" si="27"/>
        <v>112847.21100429911</v>
      </c>
      <c r="P61" s="57">
        <f t="shared" si="27"/>
        <v>124658.92406928717</v>
      </c>
      <c r="Q61" s="57">
        <f t="shared" si="27"/>
        <v>125383.98030352971</v>
      </c>
      <c r="R61" s="57">
        <f t="shared" si="27"/>
        <v>126111.57423459209</v>
      </c>
      <c r="S61" s="57">
        <f t="shared" si="27"/>
        <v>126841.71474441318</v>
      </c>
      <c r="T61" s="57">
        <f t="shared" si="27"/>
        <v>127574.41074601869</v>
      </c>
      <c r="U61" s="57">
        <f t="shared" si="27"/>
        <v>128309.67118362966</v>
      </c>
      <c r="V61" s="57">
        <f t="shared" si="27"/>
        <v>129047.50503277243</v>
      </c>
      <c r="W61" s="57">
        <f t="shared" si="27"/>
        <v>126591.82052139929</v>
      </c>
      <c r="X61" s="57">
        <f t="shared" si="27"/>
        <v>129293.83406065853</v>
      </c>
      <c r="Y61" s="57">
        <f t="shared" si="27"/>
        <v>129728.73952519489</v>
      </c>
      <c r="Z61" s="57">
        <f t="shared" si="27"/>
        <v>127665.16715885719</v>
      </c>
      <c r="AA61" s="57">
        <f t="shared" si="27"/>
        <v>128103.12228923725</v>
      </c>
      <c r="AB61" s="56"/>
      <c r="AC61" s="57">
        <f t="shared" ca="1" si="27"/>
        <v>133319.48691527091</v>
      </c>
      <c r="AD61" s="57">
        <f t="shared" ca="1" si="27"/>
        <v>133881.97123544119</v>
      </c>
      <c r="AE61" s="57">
        <f t="shared" ca="1" si="27"/>
        <v>134211.94386880682</v>
      </c>
      <c r="AF61" s="57">
        <f t="shared" ca="1" si="27"/>
        <v>134530.97169092589</v>
      </c>
      <c r="AG61" s="57">
        <f t="shared" ca="1" si="27"/>
        <v>134850.15958231111</v>
      </c>
      <c r="AH61" s="57">
        <f t="shared" ca="1" si="27"/>
        <v>135170.06567889429</v>
      </c>
      <c r="AI61" s="57">
        <f t="shared" ca="1" si="27"/>
        <v>135490.71959807875</v>
      </c>
      <c r="AJ61" s="57">
        <f t="shared" ca="1" si="27"/>
        <v>135812.12447575148</v>
      </c>
      <c r="AK61" s="57">
        <f t="shared" ca="1" si="27"/>
        <v>136134.28212455352</v>
      </c>
      <c r="AL61" s="57">
        <f t="shared" ca="1" si="27"/>
        <v>136457.19429462886</v>
      </c>
      <c r="AM61" s="57">
        <f t="shared" ca="1" si="27"/>
        <v>136780.86273681291</v>
      </c>
      <c r="AN61" s="57">
        <f t="shared" ca="1" si="27"/>
        <v>137105.28920580744</v>
      </c>
      <c r="AO61" s="57">
        <f t="shared" ca="1" si="27"/>
        <v>137430.47546034821</v>
      </c>
      <c r="AP61" s="57">
        <f t="shared" ca="1" si="27"/>
        <v>137756.42326322288</v>
      </c>
      <c r="AQ61" s="57">
        <f t="shared" ca="1" si="27"/>
        <v>138083.13438127999</v>
      </c>
      <c r="AR61" s="57">
        <f t="shared" ca="1" si="27"/>
        <v>138410.61058543852</v>
      </c>
      <c r="AS61" s="57">
        <f t="shared" ca="1" si="27"/>
        <v>138738.85365069774</v>
      </c>
      <c r="AT61" s="57">
        <f t="shared" ca="1" si="27"/>
        <v>139067.8653561456</v>
      </c>
      <c r="AU61" s="57">
        <f t="shared" ca="1" si="27"/>
        <v>139397.64748496885</v>
      </c>
      <c r="AV61" s="57">
        <f t="shared" ca="1" si="27"/>
        <v>139728.20182446213</v>
      </c>
      <c r="AW61" s="57">
        <f t="shared" ca="1" si="27"/>
        <v>140059.53016603732</v>
      </c>
      <c r="AX61" s="57">
        <f t="shared" ca="1" si="27"/>
        <v>140391.63430523331</v>
      </c>
      <c r="AY61" s="57">
        <f t="shared" ca="1" si="27"/>
        <v>140724.51604172497</v>
      </c>
      <c r="AZ61" s="57">
        <f t="shared" ca="1" si="27"/>
        <v>141058.17717933317</v>
      </c>
      <c r="BA61" s="57">
        <f t="shared" ca="1" si="27"/>
        <v>141392.61952603378</v>
      </c>
      <c r="BB61" s="57">
        <f t="shared" ca="1" si="27"/>
        <v>141727.84489396753</v>
      </c>
      <c r="BC61" s="57">
        <f t="shared" ca="1" si="27"/>
        <v>142063.85509944937</v>
      </c>
      <c r="BD61" s="57">
        <f t="shared" ca="1" si="27"/>
        <v>142400.65196297824</v>
      </c>
      <c r="BE61" s="57">
        <f t="shared" ca="1" si="27"/>
        <v>142738.23730924627</v>
      </c>
      <c r="BF61" s="57">
        <f t="shared" ca="1" si="27"/>
        <v>143076.61296714863</v>
      </c>
      <c r="BG61" s="57">
        <f t="shared" ca="1" si="27"/>
        <v>143415.78076979355</v>
      </c>
      <c r="BH61" s="57">
        <f t="shared" ca="1" si="27"/>
        <v>143755.74255451126</v>
      </c>
      <c r="BI61" s="57">
        <f t="shared" ca="1" si="27"/>
        <v>144096.50016286405</v>
      </c>
      <c r="BJ61" s="57">
        <f t="shared" ca="1" si="27"/>
        <v>144438.05544065591</v>
      </c>
      <c r="BK61" s="57">
        <f t="shared" ca="1" si="27"/>
        <v>144780.41023794221</v>
      </c>
      <c r="BL61" s="57">
        <f t="shared" ca="1" si="27"/>
        <v>145123.56640903957</v>
      </c>
    </row>
    <row r="62" spans="1:64" ht="12.75" x14ac:dyDescent="0.2">
      <c r="B62" s="67" t="s">
        <v>37</v>
      </c>
      <c r="C62" s="67"/>
      <c r="D62" s="68">
        <f>D61/D$21</f>
        <v>0.30548317683512644</v>
      </c>
      <c r="E62" s="68">
        <f t="shared" ref="E62:BL62" si="28">E61/E$21</f>
        <v>0.31039195084217508</v>
      </c>
      <c r="F62" s="68">
        <f t="shared" si="28"/>
        <v>0.3067746567258538</v>
      </c>
      <c r="G62" s="68">
        <f t="shared" si="28"/>
        <v>0.30743880488034375</v>
      </c>
      <c r="H62" s="68">
        <f t="shared" si="28"/>
        <v>0.30810063662373194</v>
      </c>
      <c r="I62" s="68">
        <f t="shared" si="28"/>
        <v>0.30226239243470621</v>
      </c>
      <c r="J62" s="68">
        <f t="shared" si="28"/>
        <v>0.30294227843176647</v>
      </c>
      <c r="K62" s="68">
        <f t="shared" si="28"/>
        <v>0.3036197931273919</v>
      </c>
      <c r="L62" s="68">
        <f t="shared" si="28"/>
        <v>0.30429494479219044</v>
      </c>
      <c r="M62" s="68">
        <f t="shared" si="28"/>
        <v>0.30496774166792395</v>
      </c>
      <c r="N62" s="68">
        <f t="shared" si="28"/>
        <v>0.28648246911947778</v>
      </c>
      <c r="O62" s="68">
        <f t="shared" si="28"/>
        <v>0.28721739221828496</v>
      </c>
      <c r="P62" s="68">
        <f t="shared" si="28"/>
        <v>0.2991898439509586</v>
      </c>
      <c r="Q62" s="68">
        <f t="shared" si="28"/>
        <v>0.29988044636026895</v>
      </c>
      <c r="R62" s="68">
        <f t="shared" si="28"/>
        <v>0.3005686400915199</v>
      </c>
      <c r="S62" s="68">
        <f t="shared" si="28"/>
        <v>0.30125443354568116</v>
      </c>
      <c r="T62" s="68">
        <f t="shared" si="28"/>
        <v>0.30193783509442207</v>
      </c>
      <c r="U62" s="68">
        <f t="shared" si="28"/>
        <v>0.30261885308021225</v>
      </c>
      <c r="V62" s="68">
        <f t="shared" si="28"/>
        <v>0.30329749581642618</v>
      </c>
      <c r="W62" s="68">
        <f t="shared" si="28"/>
        <v>0.29746364143204257</v>
      </c>
      <c r="X62" s="68">
        <f t="shared" si="28"/>
        <v>0.299982043202628</v>
      </c>
      <c r="Y62" s="68">
        <f t="shared" si="28"/>
        <v>0.30038147355197825</v>
      </c>
      <c r="Z62" s="68">
        <f t="shared" si="28"/>
        <v>0.29500377454388543</v>
      </c>
      <c r="AA62" s="68">
        <f t="shared" si="28"/>
        <v>0.29541448691068178</v>
      </c>
      <c r="AB62" s="68"/>
      <c r="AC62" s="68">
        <f t="shared" ca="1" si="28"/>
        <v>0.30675440694914186</v>
      </c>
      <c r="AD62" s="68">
        <f t="shared" ca="1" si="28"/>
        <v>0.3073578986815082</v>
      </c>
      <c r="AE62" s="68">
        <f t="shared" ca="1" si="28"/>
        <v>0.30742455277821346</v>
      </c>
      <c r="AF62" s="68">
        <f t="shared" ca="1" si="28"/>
        <v>0.3074643487799878</v>
      </c>
      <c r="AG62" s="68">
        <f t="shared" ca="1" si="28"/>
        <v>0.30750278567107386</v>
      </c>
      <c r="AH62" s="68">
        <f t="shared" ca="1" si="28"/>
        <v>0.30754113840788666</v>
      </c>
      <c r="AI62" s="68">
        <f t="shared" ca="1" si="28"/>
        <v>0.30757947074544567</v>
      </c>
      <c r="AJ62" s="68">
        <f t="shared" ca="1" si="28"/>
        <v>0.30761778587869876</v>
      </c>
      <c r="AK62" s="68">
        <f t="shared" ca="1" si="28"/>
        <v>0.30765608397458638</v>
      </c>
      <c r="AL62" s="68">
        <f t="shared" ca="1" si="28"/>
        <v>0.30769436504864506</v>
      </c>
      <c r="AM62" s="68">
        <f t="shared" ca="1" si="28"/>
        <v>0.30773262910883853</v>
      </c>
      <c r="AN62" s="68">
        <f t="shared" ca="1" si="28"/>
        <v>0.30777087616274851</v>
      </c>
      <c r="AO62" s="68">
        <f t="shared" ca="1" si="28"/>
        <v>0.307809106217934</v>
      </c>
      <c r="AP62" s="68">
        <f t="shared" ca="1" si="28"/>
        <v>0.30784731928195042</v>
      </c>
      <c r="AQ62" s="68">
        <f t="shared" ca="1" si="28"/>
        <v>0.30788551536234926</v>
      </c>
      <c r="AR62" s="68">
        <f t="shared" ca="1" si="28"/>
        <v>0.30792369446667855</v>
      </c>
      <c r="AS62" s="68">
        <f t="shared" ca="1" si="28"/>
        <v>0.30796185660248382</v>
      </c>
      <c r="AT62" s="68">
        <f t="shared" ca="1" si="28"/>
        <v>0.30800000177730619</v>
      </c>
      <c r="AU62" s="68">
        <f t="shared" ca="1" si="28"/>
        <v>0.30803812999868413</v>
      </c>
      <c r="AV62" s="68">
        <f t="shared" ca="1" si="28"/>
        <v>0.30807624127415251</v>
      </c>
      <c r="AW62" s="68">
        <f t="shared" ca="1" si="28"/>
        <v>0.30811433561124257</v>
      </c>
      <c r="AX62" s="68">
        <f t="shared" ca="1" si="28"/>
        <v>0.30815241301748286</v>
      </c>
      <c r="AY62" s="68">
        <f t="shared" ca="1" si="28"/>
        <v>0.30819047350039791</v>
      </c>
      <c r="AZ62" s="68">
        <f t="shared" ca="1" si="28"/>
        <v>0.30822851706750942</v>
      </c>
      <c r="BA62" s="68">
        <f t="shared" ca="1" si="28"/>
        <v>0.3082665437263355</v>
      </c>
      <c r="BB62" s="68">
        <f t="shared" ca="1" si="28"/>
        <v>0.30830455348439079</v>
      </c>
      <c r="BC62" s="68">
        <f t="shared" ca="1" si="28"/>
        <v>0.30834254634918701</v>
      </c>
      <c r="BD62" s="68">
        <f t="shared" ca="1" si="28"/>
        <v>0.30838052232823232</v>
      </c>
      <c r="BE62" s="68">
        <f t="shared" ca="1" si="28"/>
        <v>0.30841848142903133</v>
      </c>
      <c r="BF62" s="68">
        <f t="shared" ca="1" si="28"/>
        <v>0.30845642365908521</v>
      </c>
      <c r="BG62" s="68">
        <f t="shared" ca="1" si="28"/>
        <v>0.30849434902589257</v>
      </c>
      <c r="BH62" s="68">
        <f t="shared" ca="1" si="28"/>
        <v>0.30853225753694813</v>
      </c>
      <c r="BI62" s="68">
        <f t="shared" ca="1" si="28"/>
        <v>0.30857014919974324</v>
      </c>
      <c r="BJ62" s="68">
        <f t="shared" ca="1" si="28"/>
        <v>0.30860802402176613</v>
      </c>
      <c r="BK62" s="68">
        <f t="shared" ca="1" si="28"/>
        <v>0.30864588201050142</v>
      </c>
      <c r="BL62" s="68">
        <f t="shared" ca="1" si="28"/>
        <v>0.30868372317343079</v>
      </c>
    </row>
  </sheetData>
  <pageMargins left="0.25" right="0.25" top="0.75" bottom="0.75" header="0.3" footer="0.3"/>
  <pageSetup scale="1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CE64"/>
  <sheetViews>
    <sheetView showGridLines="0" zoomScaleNormal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E12" sqref="E12"/>
    </sheetView>
  </sheetViews>
  <sheetFormatPr defaultColWidth="15.7109375" defaultRowHeight="12" outlineLevelRow="1" x14ac:dyDescent="0.2"/>
  <cols>
    <col min="1" max="1" width="1.7109375" style="1" customWidth="1"/>
    <col min="2" max="2" width="5.28515625" style="1" customWidth="1"/>
    <col min="3" max="3" width="1.7109375" style="1" customWidth="1"/>
    <col min="4" max="4" width="36" style="1" bestFit="1" customWidth="1"/>
    <col min="5" max="5" width="0.85546875" style="1" customWidth="1"/>
    <col min="6" max="18" width="10.7109375" style="1" customWidth="1"/>
    <col min="19" max="19" width="10.7109375" style="2" customWidth="1"/>
    <col min="20" max="29" width="10.7109375" style="1" customWidth="1"/>
    <col min="30" max="30" width="1.7109375" style="1" customWidth="1"/>
    <col min="31" max="32" width="10.7109375" style="1" customWidth="1"/>
    <col min="33" max="33" width="1.7109375" style="1" customWidth="1"/>
    <col min="34" max="36" width="10.7109375" style="1" customWidth="1"/>
    <col min="37" max="37" width="1.7109375" style="1" customWidth="1"/>
    <col min="38" max="39" width="10.7109375" style="1" customWidth="1"/>
    <col min="40" max="40" width="1.7109375" style="1" customWidth="1"/>
    <col min="41" max="41" width="7.85546875" style="1" customWidth="1"/>
    <col min="42" max="42" width="5.7109375" style="1" customWidth="1"/>
    <col min="43" max="43" width="1.7109375" style="1" customWidth="1"/>
    <col min="44" max="45" width="5.7109375" style="1" customWidth="1"/>
    <col min="46" max="46" width="1.7109375" style="1" customWidth="1"/>
    <col min="47" max="47" width="12.140625" style="1" customWidth="1"/>
    <col min="48" max="83" width="10.7109375" style="1" customWidth="1"/>
    <col min="84" max="16384" width="15.7109375" style="1"/>
  </cols>
  <sheetData>
    <row r="1" spans="4:83" ht="5.0999999999999996" customHeight="1" x14ac:dyDescent="0.2"/>
    <row r="2" spans="4:83" ht="18.75" x14ac:dyDescent="0.3">
      <c r="D2" s="3" t="s">
        <v>22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  <c r="AC2" s="5"/>
      <c r="AD2" s="5"/>
    </row>
    <row r="3" spans="4:83" ht="5.0999999999999996" customHeight="1" x14ac:dyDescent="0.2"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</row>
    <row r="4" spans="4:83" ht="12" customHeight="1" x14ac:dyDescent="0.2">
      <c r="D4" s="6"/>
      <c r="E4" s="6"/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7" t="s">
        <v>0</v>
      </c>
      <c r="R4" s="7" t="s">
        <v>0</v>
      </c>
      <c r="S4" s="7" t="s">
        <v>0</v>
      </c>
      <c r="T4" s="7" t="s">
        <v>0</v>
      </c>
      <c r="U4" s="7" t="s">
        <v>0</v>
      </c>
      <c r="V4" s="7" t="s">
        <v>0</v>
      </c>
      <c r="W4" s="7" t="s">
        <v>0</v>
      </c>
      <c r="X4" s="7" t="s">
        <v>0</v>
      </c>
      <c r="Y4" s="7" t="s">
        <v>0</v>
      </c>
      <c r="Z4" s="7" t="s">
        <v>0</v>
      </c>
      <c r="AA4" s="7" t="s">
        <v>0</v>
      </c>
      <c r="AB4" s="7" t="s">
        <v>0</v>
      </c>
      <c r="AC4" s="7" t="s">
        <v>0</v>
      </c>
      <c r="AD4" s="7"/>
      <c r="AE4" s="7" t="s">
        <v>0</v>
      </c>
      <c r="AF4" s="7" t="s">
        <v>0</v>
      </c>
      <c r="AV4" s="7" t="s">
        <v>1</v>
      </c>
      <c r="AW4" s="7" t="s">
        <v>1</v>
      </c>
      <c r="AX4" s="7" t="s">
        <v>1</v>
      </c>
      <c r="AY4" s="7" t="s">
        <v>1</v>
      </c>
      <c r="AZ4" s="7" t="s">
        <v>1</v>
      </c>
      <c r="BA4" s="7" t="s">
        <v>1</v>
      </c>
      <c r="BB4" s="7" t="s">
        <v>1</v>
      </c>
      <c r="BC4" s="7" t="s">
        <v>1</v>
      </c>
      <c r="BD4" s="7" t="s">
        <v>1</v>
      </c>
      <c r="BE4" s="7" t="s">
        <v>1</v>
      </c>
      <c r="BF4" s="7" t="s">
        <v>1</v>
      </c>
      <c r="BG4" s="7" t="s">
        <v>1</v>
      </c>
      <c r="BH4" s="7" t="s">
        <v>1</v>
      </c>
      <c r="BI4" s="7" t="s">
        <v>1</v>
      </c>
      <c r="BJ4" s="7" t="s">
        <v>1</v>
      </c>
      <c r="BK4" s="7" t="s">
        <v>1</v>
      </c>
      <c r="BL4" s="7" t="s">
        <v>1</v>
      </c>
      <c r="BM4" s="7" t="s">
        <v>1</v>
      </c>
      <c r="BN4" s="7" t="s">
        <v>1</v>
      </c>
      <c r="BO4" s="7" t="s">
        <v>1</v>
      </c>
      <c r="BP4" s="7" t="s">
        <v>1</v>
      </c>
      <c r="BQ4" s="7" t="s">
        <v>1</v>
      </c>
      <c r="BR4" s="7" t="s">
        <v>1</v>
      </c>
      <c r="BS4" s="7" t="s">
        <v>1</v>
      </c>
      <c r="BT4" s="7" t="s">
        <v>1</v>
      </c>
      <c r="BU4" s="7" t="s">
        <v>1</v>
      </c>
      <c r="BV4" s="7" t="s">
        <v>1</v>
      </c>
      <c r="BW4" s="7" t="s">
        <v>1</v>
      </c>
      <c r="BX4" s="7" t="s">
        <v>1</v>
      </c>
      <c r="BY4" s="7" t="s">
        <v>1</v>
      </c>
      <c r="BZ4" s="7" t="s">
        <v>1</v>
      </c>
      <c r="CA4" s="7" t="s">
        <v>1</v>
      </c>
      <c r="CB4" s="7" t="s">
        <v>1</v>
      </c>
      <c r="CC4" s="7" t="s">
        <v>1</v>
      </c>
      <c r="CD4" s="7" t="s">
        <v>1</v>
      </c>
      <c r="CE4" s="7" t="s">
        <v>1</v>
      </c>
    </row>
    <row r="5" spans="4:83" x14ac:dyDescent="0.2">
      <c r="D5" s="8" t="s">
        <v>2</v>
      </c>
      <c r="E5" s="8"/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7" t="s">
        <v>3</v>
      </c>
      <c r="L5" s="7" t="s">
        <v>3</v>
      </c>
      <c r="M5" s="7" t="s">
        <v>3</v>
      </c>
      <c r="N5" s="7" t="s">
        <v>3</v>
      </c>
      <c r="O5" s="7" t="s">
        <v>3</v>
      </c>
      <c r="P5" s="7" t="s">
        <v>3</v>
      </c>
      <c r="Q5" s="7" t="s">
        <v>3</v>
      </c>
      <c r="R5" s="7" t="s">
        <v>3</v>
      </c>
      <c r="S5" s="7" t="s">
        <v>3</v>
      </c>
      <c r="T5" s="7" t="s">
        <v>3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3</v>
      </c>
      <c r="AB5" s="7" t="s">
        <v>3</v>
      </c>
      <c r="AC5" s="7" t="s">
        <v>3</v>
      </c>
      <c r="AD5" s="5"/>
      <c r="AE5" s="9" t="s">
        <v>4</v>
      </c>
      <c r="AF5" s="9" t="s">
        <v>4</v>
      </c>
      <c r="AV5" s="7" t="s">
        <v>3</v>
      </c>
      <c r="AW5" s="7" t="s">
        <v>3</v>
      </c>
      <c r="AX5" s="7" t="s">
        <v>3</v>
      </c>
      <c r="AY5" s="7" t="s">
        <v>3</v>
      </c>
      <c r="AZ5" s="7" t="s">
        <v>3</v>
      </c>
      <c r="BA5" s="7" t="s">
        <v>3</v>
      </c>
      <c r="BB5" s="7" t="s">
        <v>3</v>
      </c>
      <c r="BC5" s="7" t="s">
        <v>3</v>
      </c>
      <c r="BD5" s="7" t="s">
        <v>3</v>
      </c>
      <c r="BE5" s="7" t="s">
        <v>3</v>
      </c>
      <c r="BF5" s="7" t="s">
        <v>3</v>
      </c>
      <c r="BG5" s="7" t="s">
        <v>3</v>
      </c>
      <c r="BH5" s="7" t="s">
        <v>3</v>
      </c>
      <c r="BI5" s="7" t="s">
        <v>3</v>
      </c>
      <c r="BJ5" s="7" t="s">
        <v>3</v>
      </c>
      <c r="BK5" s="7" t="s">
        <v>3</v>
      </c>
      <c r="BL5" s="7" t="s">
        <v>3</v>
      </c>
      <c r="BM5" s="7" t="s">
        <v>3</v>
      </c>
      <c r="BN5" s="7" t="s">
        <v>3</v>
      </c>
      <c r="BO5" s="7" t="s">
        <v>3</v>
      </c>
      <c r="BP5" s="7" t="s">
        <v>3</v>
      </c>
      <c r="BQ5" s="7" t="s">
        <v>3</v>
      </c>
      <c r="BR5" s="7" t="s">
        <v>3</v>
      </c>
      <c r="BS5" s="7" t="s">
        <v>3</v>
      </c>
      <c r="BT5" s="7" t="s">
        <v>3</v>
      </c>
      <c r="BU5" s="7" t="s">
        <v>3</v>
      </c>
      <c r="BV5" s="7" t="s">
        <v>3</v>
      </c>
      <c r="BW5" s="7" t="s">
        <v>3</v>
      </c>
      <c r="BX5" s="7" t="s">
        <v>3</v>
      </c>
      <c r="BY5" s="7" t="s">
        <v>3</v>
      </c>
      <c r="BZ5" s="7" t="s">
        <v>3</v>
      </c>
      <c r="CA5" s="7" t="s">
        <v>3</v>
      </c>
      <c r="CB5" s="7" t="s">
        <v>3</v>
      </c>
      <c r="CC5" s="7" t="s">
        <v>3</v>
      </c>
      <c r="CD5" s="7" t="s">
        <v>3</v>
      </c>
      <c r="CE5" s="7" t="s">
        <v>3</v>
      </c>
    </row>
    <row r="6" spans="4:83" x14ac:dyDescent="0.2">
      <c r="D6" s="8" t="s">
        <v>5</v>
      </c>
      <c r="E6" s="8"/>
      <c r="F6" s="10">
        <f t="shared" ref="F6:AF6" si="0">YEAR(F7)</f>
        <v>2018</v>
      </c>
      <c r="G6" s="10">
        <f t="shared" si="0"/>
        <v>2018</v>
      </c>
      <c r="H6" s="10">
        <f t="shared" si="0"/>
        <v>2018</v>
      </c>
      <c r="I6" s="10">
        <f t="shared" si="0"/>
        <v>2018</v>
      </c>
      <c r="J6" s="10">
        <f t="shared" si="0"/>
        <v>2018</v>
      </c>
      <c r="K6" s="10">
        <f t="shared" si="0"/>
        <v>2018</v>
      </c>
      <c r="L6" s="10">
        <f t="shared" si="0"/>
        <v>2018</v>
      </c>
      <c r="M6" s="10">
        <f t="shared" si="0"/>
        <v>2018</v>
      </c>
      <c r="N6" s="10">
        <f t="shared" si="0"/>
        <v>2018</v>
      </c>
      <c r="O6" s="10">
        <f t="shared" si="0"/>
        <v>2018</v>
      </c>
      <c r="P6" s="10">
        <f t="shared" si="0"/>
        <v>2018</v>
      </c>
      <c r="Q6" s="10">
        <f t="shared" si="0"/>
        <v>2018</v>
      </c>
      <c r="R6" s="10">
        <f t="shared" si="0"/>
        <v>2019</v>
      </c>
      <c r="S6" s="10">
        <f t="shared" si="0"/>
        <v>2019</v>
      </c>
      <c r="T6" s="10">
        <f t="shared" si="0"/>
        <v>2019</v>
      </c>
      <c r="U6" s="10">
        <f t="shared" si="0"/>
        <v>2019</v>
      </c>
      <c r="V6" s="10">
        <f t="shared" si="0"/>
        <v>2019</v>
      </c>
      <c r="W6" s="10">
        <f t="shared" si="0"/>
        <v>2019</v>
      </c>
      <c r="X6" s="10">
        <f t="shared" si="0"/>
        <v>2019</v>
      </c>
      <c r="Y6" s="10">
        <f t="shared" si="0"/>
        <v>2019</v>
      </c>
      <c r="Z6" s="10">
        <f t="shared" si="0"/>
        <v>2019</v>
      </c>
      <c r="AA6" s="10">
        <f t="shared" si="0"/>
        <v>2019</v>
      </c>
      <c r="AB6" s="10">
        <f t="shared" si="0"/>
        <v>2019</v>
      </c>
      <c r="AC6" s="10">
        <f t="shared" si="0"/>
        <v>2019</v>
      </c>
      <c r="AD6" s="4"/>
      <c r="AE6" s="10">
        <f t="shared" si="0"/>
        <v>2018</v>
      </c>
      <c r="AF6" s="10">
        <f t="shared" si="0"/>
        <v>2019</v>
      </c>
      <c r="AV6" s="10">
        <f t="shared" ref="AV6" si="1">YEAR(AV7)</f>
        <v>2020</v>
      </c>
      <c r="AW6" s="10">
        <f>YEAR(AW7)</f>
        <v>2020</v>
      </c>
      <c r="AX6" s="10">
        <f t="shared" ref="AX6:CE6" si="2">YEAR(AX7)</f>
        <v>2020</v>
      </c>
      <c r="AY6" s="10">
        <f t="shared" si="2"/>
        <v>2020</v>
      </c>
      <c r="AZ6" s="10">
        <f t="shared" si="2"/>
        <v>2020</v>
      </c>
      <c r="BA6" s="10">
        <f t="shared" si="2"/>
        <v>2020</v>
      </c>
      <c r="BB6" s="10">
        <f t="shared" si="2"/>
        <v>2020</v>
      </c>
      <c r="BC6" s="10">
        <f t="shared" si="2"/>
        <v>2020</v>
      </c>
      <c r="BD6" s="10">
        <f t="shared" si="2"/>
        <v>2020</v>
      </c>
      <c r="BE6" s="10">
        <f t="shared" si="2"/>
        <v>2020</v>
      </c>
      <c r="BF6" s="10">
        <f t="shared" si="2"/>
        <v>2020</v>
      </c>
      <c r="BG6" s="10">
        <f t="shared" si="2"/>
        <v>2020</v>
      </c>
      <c r="BH6" s="10">
        <f t="shared" si="2"/>
        <v>2021</v>
      </c>
      <c r="BI6" s="10">
        <f t="shared" si="2"/>
        <v>2021</v>
      </c>
      <c r="BJ6" s="10">
        <f t="shared" si="2"/>
        <v>2021</v>
      </c>
      <c r="BK6" s="10">
        <f t="shared" si="2"/>
        <v>2021</v>
      </c>
      <c r="BL6" s="10">
        <f t="shared" si="2"/>
        <v>2021</v>
      </c>
      <c r="BM6" s="10">
        <f t="shared" si="2"/>
        <v>2021</v>
      </c>
      <c r="BN6" s="10">
        <f t="shared" si="2"/>
        <v>2021</v>
      </c>
      <c r="BO6" s="10">
        <f t="shared" si="2"/>
        <v>2021</v>
      </c>
      <c r="BP6" s="10">
        <f t="shared" si="2"/>
        <v>2021</v>
      </c>
      <c r="BQ6" s="10">
        <f t="shared" si="2"/>
        <v>2021</v>
      </c>
      <c r="BR6" s="10">
        <f t="shared" si="2"/>
        <v>2021</v>
      </c>
      <c r="BS6" s="10">
        <f t="shared" si="2"/>
        <v>2021</v>
      </c>
      <c r="BT6" s="10">
        <f t="shared" si="2"/>
        <v>2022</v>
      </c>
      <c r="BU6" s="10">
        <f t="shared" si="2"/>
        <v>2022</v>
      </c>
      <c r="BV6" s="10">
        <f t="shared" si="2"/>
        <v>2022</v>
      </c>
      <c r="BW6" s="10">
        <f t="shared" si="2"/>
        <v>2022</v>
      </c>
      <c r="BX6" s="10">
        <f t="shared" si="2"/>
        <v>2022</v>
      </c>
      <c r="BY6" s="10">
        <f t="shared" si="2"/>
        <v>2022</v>
      </c>
      <c r="BZ6" s="10">
        <f t="shared" si="2"/>
        <v>2022</v>
      </c>
      <c r="CA6" s="10">
        <f t="shared" si="2"/>
        <v>2022</v>
      </c>
      <c r="CB6" s="10">
        <f t="shared" si="2"/>
        <v>2022</v>
      </c>
      <c r="CC6" s="10">
        <f t="shared" si="2"/>
        <v>2022</v>
      </c>
      <c r="CD6" s="10">
        <f t="shared" si="2"/>
        <v>2022</v>
      </c>
      <c r="CE6" s="10">
        <f t="shared" si="2"/>
        <v>2022</v>
      </c>
    </row>
    <row r="7" spans="4:83" s="14" customFormat="1" ht="12.75" thickBot="1" x14ac:dyDescent="0.25">
      <c r="D7" s="8" t="s">
        <v>6</v>
      </c>
      <c r="E7" s="8"/>
      <c r="F7" s="11">
        <v>43131</v>
      </c>
      <c r="G7" s="12">
        <f t="shared" ref="G7:AC7" si="3">EOMONTH(F7,1)</f>
        <v>43159</v>
      </c>
      <c r="H7" s="12">
        <f t="shared" si="3"/>
        <v>43190</v>
      </c>
      <c r="I7" s="12">
        <f t="shared" si="3"/>
        <v>43220</v>
      </c>
      <c r="J7" s="12">
        <f t="shared" si="3"/>
        <v>43251</v>
      </c>
      <c r="K7" s="12">
        <f t="shared" si="3"/>
        <v>43281</v>
      </c>
      <c r="L7" s="12">
        <f t="shared" si="3"/>
        <v>43312</v>
      </c>
      <c r="M7" s="12">
        <f t="shared" si="3"/>
        <v>43343</v>
      </c>
      <c r="N7" s="12">
        <f t="shared" si="3"/>
        <v>43373</v>
      </c>
      <c r="O7" s="12">
        <f t="shared" si="3"/>
        <v>43404</v>
      </c>
      <c r="P7" s="12">
        <f t="shared" si="3"/>
        <v>43434</v>
      </c>
      <c r="Q7" s="12">
        <f t="shared" si="3"/>
        <v>43465</v>
      </c>
      <c r="R7" s="12">
        <f t="shared" si="3"/>
        <v>43496</v>
      </c>
      <c r="S7" s="12">
        <f t="shared" si="3"/>
        <v>43524</v>
      </c>
      <c r="T7" s="12">
        <f t="shared" si="3"/>
        <v>43555</v>
      </c>
      <c r="U7" s="12">
        <f t="shared" si="3"/>
        <v>43585</v>
      </c>
      <c r="V7" s="12">
        <f t="shared" si="3"/>
        <v>43616</v>
      </c>
      <c r="W7" s="12">
        <f t="shared" si="3"/>
        <v>43646</v>
      </c>
      <c r="X7" s="12">
        <f t="shared" si="3"/>
        <v>43677</v>
      </c>
      <c r="Y7" s="12">
        <f t="shared" si="3"/>
        <v>43708</v>
      </c>
      <c r="Z7" s="12">
        <f t="shared" si="3"/>
        <v>43738</v>
      </c>
      <c r="AA7" s="12">
        <f t="shared" si="3"/>
        <v>43769</v>
      </c>
      <c r="AB7" s="12">
        <f t="shared" si="3"/>
        <v>43799</v>
      </c>
      <c r="AC7" s="12">
        <f t="shared" si="3"/>
        <v>43830</v>
      </c>
      <c r="AD7" s="13"/>
      <c r="AE7" s="12">
        <f>Q7</f>
        <v>43465</v>
      </c>
      <c r="AF7" s="12">
        <f>AC7</f>
        <v>43830</v>
      </c>
      <c r="AP7" s="10" t="s">
        <v>7</v>
      </c>
      <c r="AV7" s="12">
        <f>EOMONTH(AC7,1)</f>
        <v>43861</v>
      </c>
      <c r="AW7" s="12">
        <f>EOMONTH(AV7,1)</f>
        <v>43890</v>
      </c>
      <c r="AX7" s="12">
        <f t="shared" ref="AX7:CE7" si="4">EOMONTH(AW7,1)</f>
        <v>43921</v>
      </c>
      <c r="AY7" s="12">
        <f t="shared" si="4"/>
        <v>43951</v>
      </c>
      <c r="AZ7" s="12">
        <f t="shared" si="4"/>
        <v>43982</v>
      </c>
      <c r="BA7" s="12">
        <f t="shared" si="4"/>
        <v>44012</v>
      </c>
      <c r="BB7" s="12">
        <f t="shared" si="4"/>
        <v>44043</v>
      </c>
      <c r="BC7" s="12">
        <f t="shared" si="4"/>
        <v>44074</v>
      </c>
      <c r="BD7" s="12">
        <f t="shared" si="4"/>
        <v>44104</v>
      </c>
      <c r="BE7" s="12">
        <f t="shared" si="4"/>
        <v>44135</v>
      </c>
      <c r="BF7" s="12">
        <f t="shared" si="4"/>
        <v>44165</v>
      </c>
      <c r="BG7" s="12">
        <f t="shared" si="4"/>
        <v>44196</v>
      </c>
      <c r="BH7" s="12">
        <f t="shared" si="4"/>
        <v>44227</v>
      </c>
      <c r="BI7" s="12">
        <f t="shared" si="4"/>
        <v>44255</v>
      </c>
      <c r="BJ7" s="12">
        <f t="shared" si="4"/>
        <v>44286</v>
      </c>
      <c r="BK7" s="12">
        <f t="shared" si="4"/>
        <v>44316</v>
      </c>
      <c r="BL7" s="12">
        <f t="shared" si="4"/>
        <v>44347</v>
      </c>
      <c r="BM7" s="12">
        <f t="shared" si="4"/>
        <v>44377</v>
      </c>
      <c r="BN7" s="12">
        <f t="shared" si="4"/>
        <v>44408</v>
      </c>
      <c r="BO7" s="12">
        <f t="shared" si="4"/>
        <v>44439</v>
      </c>
      <c r="BP7" s="12">
        <f t="shared" si="4"/>
        <v>44469</v>
      </c>
      <c r="BQ7" s="12">
        <f t="shared" si="4"/>
        <v>44500</v>
      </c>
      <c r="BR7" s="12">
        <f t="shared" si="4"/>
        <v>44530</v>
      </c>
      <c r="BS7" s="12">
        <f t="shared" si="4"/>
        <v>44561</v>
      </c>
      <c r="BT7" s="12">
        <f t="shared" si="4"/>
        <v>44592</v>
      </c>
      <c r="BU7" s="12">
        <f t="shared" si="4"/>
        <v>44620</v>
      </c>
      <c r="BV7" s="12">
        <f t="shared" si="4"/>
        <v>44651</v>
      </c>
      <c r="BW7" s="12">
        <f t="shared" si="4"/>
        <v>44681</v>
      </c>
      <c r="BX7" s="12">
        <f t="shared" si="4"/>
        <v>44712</v>
      </c>
      <c r="BY7" s="12">
        <f t="shared" si="4"/>
        <v>44742</v>
      </c>
      <c r="BZ7" s="12">
        <f t="shared" si="4"/>
        <v>44773</v>
      </c>
      <c r="CA7" s="12">
        <f t="shared" si="4"/>
        <v>44804</v>
      </c>
      <c r="CB7" s="12">
        <f t="shared" si="4"/>
        <v>44834</v>
      </c>
      <c r="CC7" s="12">
        <f t="shared" si="4"/>
        <v>44865</v>
      </c>
      <c r="CD7" s="12">
        <f t="shared" si="4"/>
        <v>44895</v>
      </c>
      <c r="CE7" s="12">
        <f t="shared" si="4"/>
        <v>44926</v>
      </c>
    </row>
    <row r="8" spans="4:83" s="14" customFormat="1" ht="12.75" thickBot="1" x14ac:dyDescent="0.25">
      <c r="D8" s="8" t="s">
        <v>8</v>
      </c>
      <c r="E8" s="8"/>
      <c r="F8" s="15" t="str">
        <f t="shared" ref="F8:AC8" si="5">CONCATENATE(F9,F6)</f>
        <v>12018</v>
      </c>
      <c r="G8" s="15" t="str">
        <f t="shared" si="5"/>
        <v>22018</v>
      </c>
      <c r="H8" s="15" t="str">
        <f t="shared" si="5"/>
        <v>32018</v>
      </c>
      <c r="I8" s="15" t="str">
        <f t="shared" si="5"/>
        <v>42018</v>
      </c>
      <c r="J8" s="15" t="str">
        <f t="shared" si="5"/>
        <v>52018</v>
      </c>
      <c r="K8" s="15" t="str">
        <f t="shared" si="5"/>
        <v>62018</v>
      </c>
      <c r="L8" s="15" t="str">
        <f t="shared" si="5"/>
        <v>72018</v>
      </c>
      <c r="M8" s="15" t="str">
        <f t="shared" si="5"/>
        <v>82018</v>
      </c>
      <c r="N8" s="15" t="str">
        <f t="shared" si="5"/>
        <v>92018</v>
      </c>
      <c r="O8" s="15" t="str">
        <f t="shared" si="5"/>
        <v>102018</v>
      </c>
      <c r="P8" s="15" t="str">
        <f t="shared" si="5"/>
        <v>112018</v>
      </c>
      <c r="Q8" s="15" t="str">
        <f t="shared" si="5"/>
        <v>122018</v>
      </c>
      <c r="R8" s="15" t="str">
        <f t="shared" si="5"/>
        <v>12019</v>
      </c>
      <c r="S8" s="15" t="str">
        <f t="shared" si="5"/>
        <v>22019</v>
      </c>
      <c r="T8" s="15" t="str">
        <f t="shared" si="5"/>
        <v>32019</v>
      </c>
      <c r="U8" s="15" t="str">
        <f t="shared" si="5"/>
        <v>42019</v>
      </c>
      <c r="V8" s="15" t="str">
        <f t="shared" si="5"/>
        <v>52019</v>
      </c>
      <c r="W8" s="15" t="str">
        <f t="shared" si="5"/>
        <v>62019</v>
      </c>
      <c r="X8" s="15" t="str">
        <f t="shared" si="5"/>
        <v>72019</v>
      </c>
      <c r="Y8" s="15" t="str">
        <f t="shared" si="5"/>
        <v>82019</v>
      </c>
      <c r="Z8" s="15" t="str">
        <f t="shared" si="5"/>
        <v>92019</v>
      </c>
      <c r="AA8" s="15" t="str">
        <f t="shared" si="5"/>
        <v>102019</v>
      </c>
      <c r="AB8" s="15" t="str">
        <f t="shared" si="5"/>
        <v>112019</v>
      </c>
      <c r="AC8" s="15" t="str">
        <f t="shared" si="5"/>
        <v>122019</v>
      </c>
      <c r="AD8" s="13"/>
      <c r="AE8" s="15" t="str">
        <f t="shared" ref="AE8:AF8" si="6">CONCATENATE(AE9,AE6)</f>
        <v>122018</v>
      </c>
      <c r="AF8" s="15" t="str">
        <f t="shared" si="6"/>
        <v>122019</v>
      </c>
      <c r="AH8" s="87" t="s">
        <v>30</v>
      </c>
      <c r="AI8" s="88"/>
      <c r="AJ8" s="89"/>
      <c r="AP8" s="16" t="s">
        <v>9</v>
      </c>
      <c r="AU8" s="10" t="s">
        <v>26</v>
      </c>
      <c r="AV8" s="15" t="str">
        <f t="shared" ref="AV8" si="7">CONCATENATE(AV9,AV6)</f>
        <v>12020</v>
      </c>
      <c r="AW8" s="15" t="str">
        <f>CONCATENATE(AW9,AW6)</f>
        <v>22020</v>
      </c>
      <c r="AX8" s="15" t="str">
        <f t="shared" ref="AX8:CE8" si="8">CONCATENATE(AX9,AX6)</f>
        <v>32020</v>
      </c>
      <c r="AY8" s="15" t="str">
        <f t="shared" si="8"/>
        <v>42020</v>
      </c>
      <c r="AZ8" s="15" t="str">
        <f t="shared" si="8"/>
        <v>52020</v>
      </c>
      <c r="BA8" s="15" t="str">
        <f t="shared" si="8"/>
        <v>62020</v>
      </c>
      <c r="BB8" s="15" t="str">
        <f t="shared" si="8"/>
        <v>72020</v>
      </c>
      <c r="BC8" s="15" t="str">
        <f t="shared" si="8"/>
        <v>82020</v>
      </c>
      <c r="BD8" s="15" t="str">
        <f t="shared" si="8"/>
        <v>92020</v>
      </c>
      <c r="BE8" s="15" t="str">
        <f t="shared" si="8"/>
        <v>102020</v>
      </c>
      <c r="BF8" s="15" t="str">
        <f t="shared" si="8"/>
        <v>112020</v>
      </c>
      <c r="BG8" s="15" t="str">
        <f t="shared" si="8"/>
        <v>122020</v>
      </c>
      <c r="BH8" s="15" t="str">
        <f t="shared" si="8"/>
        <v>12021</v>
      </c>
      <c r="BI8" s="15" t="str">
        <f t="shared" si="8"/>
        <v>22021</v>
      </c>
      <c r="BJ8" s="15" t="str">
        <f t="shared" si="8"/>
        <v>32021</v>
      </c>
      <c r="BK8" s="15" t="str">
        <f t="shared" si="8"/>
        <v>42021</v>
      </c>
      <c r="BL8" s="15" t="str">
        <f t="shared" si="8"/>
        <v>52021</v>
      </c>
      <c r="BM8" s="15" t="str">
        <f t="shared" si="8"/>
        <v>62021</v>
      </c>
      <c r="BN8" s="15" t="str">
        <f t="shared" si="8"/>
        <v>72021</v>
      </c>
      <c r="BO8" s="15" t="str">
        <f t="shared" si="8"/>
        <v>82021</v>
      </c>
      <c r="BP8" s="15" t="str">
        <f t="shared" si="8"/>
        <v>92021</v>
      </c>
      <c r="BQ8" s="15" t="str">
        <f t="shared" si="8"/>
        <v>102021</v>
      </c>
      <c r="BR8" s="15" t="str">
        <f t="shared" si="8"/>
        <v>112021</v>
      </c>
      <c r="BS8" s="15" t="str">
        <f t="shared" si="8"/>
        <v>122021</v>
      </c>
      <c r="BT8" s="15" t="str">
        <f t="shared" si="8"/>
        <v>12022</v>
      </c>
      <c r="BU8" s="15" t="str">
        <f t="shared" si="8"/>
        <v>22022</v>
      </c>
      <c r="BV8" s="15" t="str">
        <f t="shared" si="8"/>
        <v>32022</v>
      </c>
      <c r="BW8" s="15" t="str">
        <f t="shared" si="8"/>
        <v>42022</v>
      </c>
      <c r="BX8" s="15" t="str">
        <f t="shared" si="8"/>
        <v>52022</v>
      </c>
      <c r="BY8" s="15" t="str">
        <f t="shared" si="8"/>
        <v>62022</v>
      </c>
      <c r="BZ8" s="15" t="str">
        <f t="shared" si="8"/>
        <v>72022</v>
      </c>
      <c r="CA8" s="15" t="str">
        <f t="shared" si="8"/>
        <v>82022</v>
      </c>
      <c r="CB8" s="15" t="str">
        <f t="shared" si="8"/>
        <v>92022</v>
      </c>
      <c r="CC8" s="15" t="str">
        <f t="shared" si="8"/>
        <v>102022</v>
      </c>
      <c r="CD8" s="15" t="str">
        <f t="shared" si="8"/>
        <v>112022</v>
      </c>
      <c r="CE8" s="15" t="str">
        <f t="shared" si="8"/>
        <v>122022</v>
      </c>
    </row>
    <row r="9" spans="4:83" s="14" customFormat="1" ht="12.75" thickBot="1" x14ac:dyDescent="0.25">
      <c r="D9" s="8" t="s">
        <v>10</v>
      </c>
      <c r="E9" s="8"/>
      <c r="F9" s="17">
        <f t="shared" ref="F9:AC9" si="9">MONTH(F7)</f>
        <v>1</v>
      </c>
      <c r="G9" s="17">
        <f t="shared" si="9"/>
        <v>2</v>
      </c>
      <c r="H9" s="17">
        <f t="shared" si="9"/>
        <v>3</v>
      </c>
      <c r="I9" s="17">
        <f t="shared" si="9"/>
        <v>4</v>
      </c>
      <c r="J9" s="17">
        <f t="shared" si="9"/>
        <v>5</v>
      </c>
      <c r="K9" s="17">
        <f t="shared" si="9"/>
        <v>6</v>
      </c>
      <c r="L9" s="17">
        <f t="shared" si="9"/>
        <v>7</v>
      </c>
      <c r="M9" s="17">
        <f t="shared" si="9"/>
        <v>8</v>
      </c>
      <c r="N9" s="17">
        <f t="shared" si="9"/>
        <v>9</v>
      </c>
      <c r="O9" s="17">
        <f t="shared" si="9"/>
        <v>10</v>
      </c>
      <c r="P9" s="17">
        <f t="shared" si="9"/>
        <v>11</v>
      </c>
      <c r="Q9" s="17">
        <f t="shared" si="9"/>
        <v>12</v>
      </c>
      <c r="R9" s="17">
        <f t="shared" si="9"/>
        <v>1</v>
      </c>
      <c r="S9" s="17">
        <f t="shared" si="9"/>
        <v>2</v>
      </c>
      <c r="T9" s="17">
        <f t="shared" si="9"/>
        <v>3</v>
      </c>
      <c r="U9" s="17">
        <f t="shared" si="9"/>
        <v>4</v>
      </c>
      <c r="V9" s="17">
        <f t="shared" si="9"/>
        <v>5</v>
      </c>
      <c r="W9" s="17">
        <f t="shared" si="9"/>
        <v>6</v>
      </c>
      <c r="X9" s="17">
        <f t="shared" si="9"/>
        <v>7</v>
      </c>
      <c r="Y9" s="17">
        <f t="shared" si="9"/>
        <v>8</v>
      </c>
      <c r="Z9" s="17">
        <f t="shared" si="9"/>
        <v>9</v>
      </c>
      <c r="AA9" s="17">
        <f t="shared" si="9"/>
        <v>10</v>
      </c>
      <c r="AB9" s="17">
        <f t="shared" si="9"/>
        <v>11</v>
      </c>
      <c r="AC9" s="17">
        <f t="shared" si="9"/>
        <v>12</v>
      </c>
      <c r="AD9" s="13"/>
      <c r="AE9" s="17">
        <f t="shared" ref="AE9:AF9" si="10">MONTH(AE7)</f>
        <v>12</v>
      </c>
      <c r="AF9" s="17">
        <f t="shared" si="10"/>
        <v>12</v>
      </c>
      <c r="AH9" s="18">
        <v>1</v>
      </c>
      <c r="AI9" s="18">
        <v>2</v>
      </c>
      <c r="AJ9" s="18">
        <v>3</v>
      </c>
      <c r="AP9" s="19" t="s">
        <v>11</v>
      </c>
      <c r="AU9" s="20">
        <v>1</v>
      </c>
      <c r="AV9" s="17">
        <f t="shared" ref="AV9" si="11">MONTH(AV7)</f>
        <v>1</v>
      </c>
      <c r="AW9" s="17">
        <f>MONTH(AW7)</f>
        <v>2</v>
      </c>
      <c r="AX9" s="17">
        <f t="shared" ref="AX9:CE9" si="12">MONTH(AX7)</f>
        <v>3</v>
      </c>
      <c r="AY9" s="17">
        <f t="shared" si="12"/>
        <v>4</v>
      </c>
      <c r="AZ9" s="17">
        <f t="shared" si="12"/>
        <v>5</v>
      </c>
      <c r="BA9" s="17">
        <f t="shared" si="12"/>
        <v>6</v>
      </c>
      <c r="BB9" s="17">
        <f t="shared" si="12"/>
        <v>7</v>
      </c>
      <c r="BC9" s="17">
        <f t="shared" si="12"/>
        <v>8</v>
      </c>
      <c r="BD9" s="17">
        <f t="shared" si="12"/>
        <v>9</v>
      </c>
      <c r="BE9" s="17">
        <f t="shared" si="12"/>
        <v>10</v>
      </c>
      <c r="BF9" s="17">
        <f t="shared" si="12"/>
        <v>11</v>
      </c>
      <c r="BG9" s="17">
        <f t="shared" si="12"/>
        <v>12</v>
      </c>
      <c r="BH9" s="17">
        <f t="shared" si="12"/>
        <v>1</v>
      </c>
      <c r="BI9" s="17">
        <f t="shared" si="12"/>
        <v>2</v>
      </c>
      <c r="BJ9" s="17">
        <f t="shared" si="12"/>
        <v>3</v>
      </c>
      <c r="BK9" s="17">
        <f t="shared" si="12"/>
        <v>4</v>
      </c>
      <c r="BL9" s="17">
        <f t="shared" si="12"/>
        <v>5</v>
      </c>
      <c r="BM9" s="17">
        <f t="shared" si="12"/>
        <v>6</v>
      </c>
      <c r="BN9" s="17">
        <f t="shared" si="12"/>
        <v>7</v>
      </c>
      <c r="BO9" s="17">
        <f t="shared" si="12"/>
        <v>8</v>
      </c>
      <c r="BP9" s="17">
        <f t="shared" si="12"/>
        <v>9</v>
      </c>
      <c r="BQ9" s="17">
        <f t="shared" si="12"/>
        <v>10</v>
      </c>
      <c r="BR9" s="17">
        <f t="shared" si="12"/>
        <v>11</v>
      </c>
      <c r="BS9" s="17">
        <f t="shared" si="12"/>
        <v>12</v>
      </c>
      <c r="BT9" s="17">
        <f t="shared" si="12"/>
        <v>1</v>
      </c>
      <c r="BU9" s="17">
        <f t="shared" si="12"/>
        <v>2</v>
      </c>
      <c r="BV9" s="17">
        <f t="shared" si="12"/>
        <v>3</v>
      </c>
      <c r="BW9" s="17">
        <f t="shared" si="12"/>
        <v>4</v>
      </c>
      <c r="BX9" s="17">
        <f t="shared" si="12"/>
        <v>5</v>
      </c>
      <c r="BY9" s="17">
        <f t="shared" si="12"/>
        <v>6</v>
      </c>
      <c r="BZ9" s="17">
        <f t="shared" si="12"/>
        <v>7</v>
      </c>
      <c r="CA9" s="17">
        <f t="shared" si="12"/>
        <v>8</v>
      </c>
      <c r="CB9" s="17">
        <f t="shared" si="12"/>
        <v>9</v>
      </c>
      <c r="CC9" s="17">
        <f t="shared" si="12"/>
        <v>10</v>
      </c>
      <c r="CD9" s="17">
        <f t="shared" si="12"/>
        <v>11</v>
      </c>
      <c r="CE9" s="17">
        <f t="shared" si="12"/>
        <v>12</v>
      </c>
    </row>
    <row r="10" spans="4:83" s="14" customFormat="1" ht="5.0999999999999996" customHeight="1" x14ac:dyDescent="0.2"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4:83" s="14" customFormat="1" ht="12" customHeight="1" x14ac:dyDescent="0.2">
      <c r="D11" s="23" t="s">
        <v>12</v>
      </c>
      <c r="E11" s="9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6"/>
      <c r="AE11" s="24"/>
      <c r="AF11" s="24"/>
      <c r="AH11" s="27" t="s">
        <v>13</v>
      </c>
      <c r="AI11" s="27" t="s">
        <v>27</v>
      </c>
      <c r="AJ11" s="27" t="s">
        <v>28</v>
      </c>
      <c r="AK11" s="28"/>
      <c r="AL11" s="27" t="s">
        <v>32</v>
      </c>
      <c r="AM11" s="27" t="s">
        <v>33</v>
      </c>
      <c r="AN11" s="29"/>
      <c r="AO11" s="86" t="s">
        <v>34</v>
      </c>
      <c r="AP11" s="27" t="s">
        <v>14</v>
      </c>
      <c r="AQ11" s="28"/>
      <c r="AR11" s="27" t="s">
        <v>9</v>
      </c>
      <c r="AS11" s="27" t="s">
        <v>11</v>
      </c>
      <c r="AT11" s="28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</row>
    <row r="12" spans="4:83" s="14" customFormat="1" ht="5.0999999999999996" customHeight="1" x14ac:dyDescent="0.2"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4:83" s="14" customFormat="1" ht="15" customHeight="1" x14ac:dyDescent="0.2">
      <c r="D13" s="32" t="s">
        <v>15</v>
      </c>
      <c r="E13" s="3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4:83" s="14" customFormat="1" ht="15" customHeight="1" x14ac:dyDescent="0.2">
      <c r="D14" s="33" t="s">
        <v>16</v>
      </c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1"/>
      <c r="AE14" s="34"/>
      <c r="AF14" s="34"/>
      <c r="AH14" s="35">
        <v>2.5000000000000001E-2</v>
      </c>
      <c r="AI14" s="35">
        <v>0.05</v>
      </c>
      <c r="AJ14" s="35">
        <v>7.4999999999999997E-2</v>
      </c>
      <c r="AK14" s="28"/>
      <c r="AL14" s="34"/>
      <c r="AM14" s="34"/>
      <c r="AN14" s="28"/>
      <c r="AO14" s="36">
        <v>1</v>
      </c>
      <c r="AP14" s="34"/>
      <c r="AQ14" s="28"/>
      <c r="AR14" s="28"/>
      <c r="AS14" s="28"/>
      <c r="AT14" s="28"/>
      <c r="AU14" s="37">
        <v>1</v>
      </c>
      <c r="AV14" s="38">
        <f>((1+CHOOSE($AO14,$AH14,$AI14,$AJ14))^(1/11)-1)</f>
        <v>2.2473043743569399E-3</v>
      </c>
      <c r="AW14" s="38">
        <f t="shared" ref="AW14:CE14" si="13">((1+CHOOSE($AO14,$AH14,$AI14,$AJ14))^(1/11)-1)</f>
        <v>2.2473043743569399E-3</v>
      </c>
      <c r="AX14" s="38">
        <f t="shared" si="13"/>
        <v>2.2473043743569399E-3</v>
      </c>
      <c r="AY14" s="38">
        <f t="shared" si="13"/>
        <v>2.2473043743569399E-3</v>
      </c>
      <c r="AZ14" s="38">
        <f t="shared" si="13"/>
        <v>2.2473043743569399E-3</v>
      </c>
      <c r="BA14" s="38">
        <f t="shared" si="13"/>
        <v>2.2473043743569399E-3</v>
      </c>
      <c r="BB14" s="38">
        <f t="shared" si="13"/>
        <v>2.2473043743569399E-3</v>
      </c>
      <c r="BC14" s="38">
        <f t="shared" si="13"/>
        <v>2.2473043743569399E-3</v>
      </c>
      <c r="BD14" s="38">
        <f t="shared" si="13"/>
        <v>2.2473043743569399E-3</v>
      </c>
      <c r="BE14" s="38">
        <f t="shared" si="13"/>
        <v>2.2473043743569399E-3</v>
      </c>
      <c r="BF14" s="38">
        <f t="shared" si="13"/>
        <v>2.2473043743569399E-3</v>
      </c>
      <c r="BG14" s="38">
        <f t="shared" si="13"/>
        <v>2.2473043743569399E-3</v>
      </c>
      <c r="BH14" s="38">
        <f t="shared" si="13"/>
        <v>2.2473043743569399E-3</v>
      </c>
      <c r="BI14" s="38">
        <f t="shared" si="13"/>
        <v>2.2473043743569399E-3</v>
      </c>
      <c r="BJ14" s="38">
        <f t="shared" si="13"/>
        <v>2.2473043743569399E-3</v>
      </c>
      <c r="BK14" s="38">
        <f t="shared" si="13"/>
        <v>2.2473043743569399E-3</v>
      </c>
      <c r="BL14" s="38">
        <f t="shared" si="13"/>
        <v>2.2473043743569399E-3</v>
      </c>
      <c r="BM14" s="38">
        <f t="shared" si="13"/>
        <v>2.2473043743569399E-3</v>
      </c>
      <c r="BN14" s="38">
        <f t="shared" si="13"/>
        <v>2.2473043743569399E-3</v>
      </c>
      <c r="BO14" s="38">
        <f t="shared" si="13"/>
        <v>2.2473043743569399E-3</v>
      </c>
      <c r="BP14" s="38">
        <f t="shared" si="13"/>
        <v>2.2473043743569399E-3</v>
      </c>
      <c r="BQ14" s="38">
        <f t="shared" si="13"/>
        <v>2.2473043743569399E-3</v>
      </c>
      <c r="BR14" s="38">
        <f t="shared" si="13"/>
        <v>2.2473043743569399E-3</v>
      </c>
      <c r="BS14" s="38">
        <f t="shared" si="13"/>
        <v>2.2473043743569399E-3</v>
      </c>
      <c r="BT14" s="38">
        <f t="shared" si="13"/>
        <v>2.2473043743569399E-3</v>
      </c>
      <c r="BU14" s="38">
        <f t="shared" si="13"/>
        <v>2.2473043743569399E-3</v>
      </c>
      <c r="BV14" s="38">
        <f t="shared" si="13"/>
        <v>2.2473043743569399E-3</v>
      </c>
      <c r="BW14" s="38">
        <f t="shared" si="13"/>
        <v>2.2473043743569399E-3</v>
      </c>
      <c r="BX14" s="38">
        <f t="shared" si="13"/>
        <v>2.2473043743569399E-3</v>
      </c>
      <c r="BY14" s="38">
        <f t="shared" si="13"/>
        <v>2.2473043743569399E-3</v>
      </c>
      <c r="BZ14" s="38">
        <f t="shared" si="13"/>
        <v>2.2473043743569399E-3</v>
      </c>
      <c r="CA14" s="38">
        <f t="shared" si="13"/>
        <v>2.2473043743569399E-3</v>
      </c>
      <c r="CB14" s="38">
        <f t="shared" si="13"/>
        <v>2.2473043743569399E-3</v>
      </c>
      <c r="CC14" s="38">
        <f t="shared" si="13"/>
        <v>2.2473043743569399E-3</v>
      </c>
      <c r="CD14" s="38">
        <f t="shared" si="13"/>
        <v>2.2473043743569399E-3</v>
      </c>
      <c r="CE14" s="38">
        <f t="shared" si="13"/>
        <v>2.2473043743569399E-3</v>
      </c>
    </row>
    <row r="15" spans="4:83" s="14" customFormat="1" ht="15" customHeight="1" x14ac:dyDescent="0.2">
      <c r="D15" s="33" t="s">
        <v>24</v>
      </c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1"/>
      <c r="AE15" s="34"/>
      <c r="AF15" s="34"/>
      <c r="AH15" s="34"/>
      <c r="AI15" s="34"/>
      <c r="AJ15" s="34"/>
      <c r="AK15" s="28"/>
      <c r="AL15" s="34"/>
      <c r="AM15" s="34"/>
      <c r="AN15" s="28"/>
      <c r="AO15" s="34"/>
      <c r="AP15" s="34"/>
      <c r="AQ15" s="28"/>
      <c r="AR15" s="28"/>
      <c r="AS15" s="28"/>
      <c r="AT15" s="28"/>
      <c r="AU15" s="37">
        <v>2</v>
      </c>
      <c r="AV15" s="39">
        <v>2.2472999999999998E-3</v>
      </c>
      <c r="AW15" s="39">
        <v>2.2472999999999998E-3</v>
      </c>
      <c r="AX15" s="39">
        <v>2.2472999999999998E-3</v>
      </c>
      <c r="AY15" s="39">
        <v>2.2472999999999998E-3</v>
      </c>
      <c r="AZ15" s="39">
        <v>2.2472999999999998E-3</v>
      </c>
      <c r="BA15" s="39">
        <v>-0.05</v>
      </c>
      <c r="BB15" s="39">
        <v>-0.1</v>
      </c>
      <c r="BC15" s="39">
        <v>-2.5000000000000001E-2</v>
      </c>
      <c r="BD15" s="39">
        <v>-2.5000000000000001E-2</v>
      </c>
      <c r="BE15" s="39">
        <v>2.2472999999999998E-3</v>
      </c>
      <c r="BF15" s="39">
        <v>2.2472999999999998E-3</v>
      </c>
      <c r="BG15" s="39">
        <v>2.2472999999999998E-3</v>
      </c>
      <c r="BH15" s="39">
        <v>2.2472999999999998E-3</v>
      </c>
      <c r="BI15" s="39">
        <v>2.2472999999999998E-3</v>
      </c>
      <c r="BJ15" s="39">
        <v>2.2472999999999998E-3</v>
      </c>
      <c r="BK15" s="39">
        <v>2.2472999999999998E-3</v>
      </c>
      <c r="BL15" s="39">
        <v>2.2472999999999998E-3</v>
      </c>
      <c r="BM15" s="39">
        <v>2.2472999999999998E-3</v>
      </c>
      <c r="BN15" s="39">
        <v>2.2472999999999998E-3</v>
      </c>
      <c r="BO15" s="39">
        <v>2.2472999999999998E-3</v>
      </c>
      <c r="BP15" s="39">
        <v>2.2472999999999998E-3</v>
      </c>
      <c r="BQ15" s="39">
        <v>2.2472999999999998E-3</v>
      </c>
      <c r="BR15" s="39">
        <v>2.2472999999999998E-3</v>
      </c>
      <c r="BS15" s="39">
        <v>2.2472999999999998E-3</v>
      </c>
      <c r="BT15" s="39">
        <v>2.2472999999999998E-3</v>
      </c>
      <c r="BU15" s="39">
        <v>2.2472999999999998E-3</v>
      </c>
      <c r="BV15" s="39">
        <v>2.2472999999999998E-3</v>
      </c>
      <c r="BW15" s="39">
        <v>2.2472999999999998E-3</v>
      </c>
      <c r="BX15" s="39">
        <v>2.2472999999999998E-3</v>
      </c>
      <c r="BY15" s="39">
        <v>2.2472999999999998E-3</v>
      </c>
      <c r="BZ15" s="39">
        <v>2.2472999999999998E-3</v>
      </c>
      <c r="CA15" s="39">
        <v>2.2472999999999998E-3</v>
      </c>
      <c r="CB15" s="39">
        <v>2.2472999999999998E-3</v>
      </c>
      <c r="CC15" s="39">
        <v>2.2472999999999998E-3</v>
      </c>
      <c r="CD15" s="39">
        <v>2.2472999999999998E-3</v>
      </c>
      <c r="CE15" s="39">
        <v>2.2472999999999998E-3</v>
      </c>
    </row>
    <row r="16" spans="4:83" s="14" customFormat="1" ht="15" customHeight="1" x14ac:dyDescent="0.2">
      <c r="D16" s="40" t="s">
        <v>25</v>
      </c>
      <c r="E16" s="40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1"/>
      <c r="AE16" s="34"/>
      <c r="AF16" s="34"/>
      <c r="AH16" s="34"/>
      <c r="AI16" s="34"/>
      <c r="AJ16" s="34"/>
      <c r="AK16" s="28"/>
      <c r="AL16" s="34"/>
      <c r="AM16" s="34"/>
      <c r="AN16" s="28"/>
      <c r="AO16" s="34"/>
      <c r="AP16" s="34"/>
      <c r="AQ16" s="28"/>
      <c r="AR16" s="28"/>
      <c r="AS16" s="28"/>
      <c r="AT16" s="28"/>
      <c r="AU16" s="37">
        <v>3</v>
      </c>
      <c r="AV16" s="39">
        <v>2.2473043743569399E-3</v>
      </c>
      <c r="AW16" s="39">
        <v>2.2473043743569399E-3</v>
      </c>
      <c r="AX16" s="39">
        <v>2.2473043743569399E-3</v>
      </c>
      <c r="AY16" s="39">
        <v>2.2473043743569399E-3</v>
      </c>
      <c r="AZ16" s="39">
        <v>2.2473043743569399E-3</v>
      </c>
      <c r="BA16" s="39">
        <v>2.2473043743569399E-3</v>
      </c>
      <c r="BB16" s="39">
        <v>-2.5000000000000001E-2</v>
      </c>
      <c r="BC16" s="39">
        <v>-2.5000000000000001E-2</v>
      </c>
      <c r="BD16" s="39">
        <v>-2.5000000000000001E-2</v>
      </c>
      <c r="BE16" s="39">
        <v>-2.5000000000000001E-2</v>
      </c>
      <c r="BF16" s="39">
        <v>-2.5000000000000001E-2</v>
      </c>
      <c r="BG16" s="39">
        <v>-2.5000000000000001E-2</v>
      </c>
      <c r="BH16" s="39">
        <v>-2.5000000000000001E-2</v>
      </c>
      <c r="BI16" s="39">
        <v>-2.5000000000000001E-2</v>
      </c>
      <c r="BJ16" s="39">
        <v>-2.5000000000000001E-2</v>
      </c>
      <c r="BK16" s="39">
        <v>-2.5000000000000001E-2</v>
      </c>
      <c r="BL16" s="39">
        <v>-2.5000000000000001E-2</v>
      </c>
      <c r="BM16" s="39">
        <v>-2.5000000000000001E-2</v>
      </c>
      <c r="BN16" s="39">
        <v>2.2473043743569399E-3</v>
      </c>
      <c r="BO16" s="39">
        <v>2.2473043743569399E-3</v>
      </c>
      <c r="BP16" s="39">
        <v>2.2473043743569399E-3</v>
      </c>
      <c r="BQ16" s="39">
        <v>2.2473043743569399E-3</v>
      </c>
      <c r="BR16" s="39">
        <v>2.2473043743569399E-3</v>
      </c>
      <c r="BS16" s="39">
        <v>2.2473043743569399E-3</v>
      </c>
      <c r="BT16" s="39">
        <v>2.2473043743569399E-3</v>
      </c>
      <c r="BU16" s="39">
        <v>2.2473043743569399E-3</v>
      </c>
      <c r="BV16" s="39">
        <v>2.2473043743569399E-3</v>
      </c>
      <c r="BW16" s="39">
        <v>2.2473043743569399E-3</v>
      </c>
      <c r="BX16" s="39">
        <v>2.2473043743569399E-3</v>
      </c>
      <c r="BY16" s="39">
        <v>2.2473043743569399E-3</v>
      </c>
      <c r="BZ16" s="39">
        <v>2.2473043743569399E-3</v>
      </c>
      <c r="CA16" s="39">
        <v>2.2473043743569399E-3</v>
      </c>
      <c r="CB16" s="39">
        <v>2.2473043743569399E-3</v>
      </c>
      <c r="CC16" s="39">
        <v>2.2473043743569399E-3</v>
      </c>
      <c r="CD16" s="39">
        <v>2.2473043743569399E-3</v>
      </c>
      <c r="CE16" s="39">
        <v>2.2473043743569399E-3</v>
      </c>
    </row>
    <row r="17" spans="2:83" s="14" customFormat="1" ht="5.0999999999999996" customHeight="1" x14ac:dyDescent="0.2">
      <c r="D17" s="30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83" s="14" customFormat="1" ht="12.75" customHeight="1" x14ac:dyDescent="0.2">
      <c r="B18" s="8"/>
      <c r="D18" s="41" t="s">
        <v>17</v>
      </c>
      <c r="E18" s="41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1"/>
      <c r="AE18" s="42"/>
      <c r="AF18" s="42"/>
      <c r="AH18" s="43"/>
      <c r="AI18" s="43"/>
      <c r="AJ18" s="43"/>
      <c r="AK18" s="28"/>
      <c r="AL18" s="43"/>
      <c r="AM18" s="43"/>
      <c r="AN18" s="28"/>
      <c r="AO18" s="43"/>
      <c r="AP18" s="43"/>
      <c r="AQ18" s="28"/>
      <c r="AR18" s="28"/>
      <c r="AS18" s="28"/>
      <c r="AT18" s="28"/>
      <c r="AU18" s="44" t="s">
        <v>18</v>
      </c>
      <c r="AV18" s="38">
        <f t="shared" ref="AV18:CE18" si="14">CHOOSE($AU$9,AV14,AV15,AV16)</f>
        <v>2.2473043743569399E-3</v>
      </c>
      <c r="AW18" s="38">
        <f t="shared" si="14"/>
        <v>2.2473043743569399E-3</v>
      </c>
      <c r="AX18" s="38">
        <f t="shared" si="14"/>
        <v>2.2473043743569399E-3</v>
      </c>
      <c r="AY18" s="38">
        <f t="shared" si="14"/>
        <v>2.2473043743569399E-3</v>
      </c>
      <c r="AZ18" s="38">
        <f t="shared" si="14"/>
        <v>2.2473043743569399E-3</v>
      </c>
      <c r="BA18" s="38">
        <f t="shared" si="14"/>
        <v>2.2473043743569399E-3</v>
      </c>
      <c r="BB18" s="38">
        <f t="shared" si="14"/>
        <v>2.2473043743569399E-3</v>
      </c>
      <c r="BC18" s="38">
        <f t="shared" si="14"/>
        <v>2.2473043743569399E-3</v>
      </c>
      <c r="BD18" s="38">
        <f t="shared" si="14"/>
        <v>2.2473043743569399E-3</v>
      </c>
      <c r="BE18" s="38">
        <f t="shared" si="14"/>
        <v>2.2473043743569399E-3</v>
      </c>
      <c r="BF18" s="38">
        <f t="shared" si="14"/>
        <v>2.2473043743569399E-3</v>
      </c>
      <c r="BG18" s="38">
        <f t="shared" si="14"/>
        <v>2.2473043743569399E-3</v>
      </c>
      <c r="BH18" s="38">
        <f t="shared" si="14"/>
        <v>2.2473043743569399E-3</v>
      </c>
      <c r="BI18" s="38">
        <f t="shared" si="14"/>
        <v>2.2473043743569399E-3</v>
      </c>
      <c r="BJ18" s="38">
        <f t="shared" si="14"/>
        <v>2.2473043743569399E-3</v>
      </c>
      <c r="BK18" s="38">
        <f t="shared" si="14"/>
        <v>2.2473043743569399E-3</v>
      </c>
      <c r="BL18" s="38">
        <f t="shared" si="14"/>
        <v>2.2473043743569399E-3</v>
      </c>
      <c r="BM18" s="38">
        <f t="shared" si="14"/>
        <v>2.2473043743569399E-3</v>
      </c>
      <c r="BN18" s="38">
        <f t="shared" si="14"/>
        <v>2.2473043743569399E-3</v>
      </c>
      <c r="BO18" s="38">
        <f t="shared" si="14"/>
        <v>2.2473043743569399E-3</v>
      </c>
      <c r="BP18" s="38">
        <f t="shared" si="14"/>
        <v>2.2473043743569399E-3</v>
      </c>
      <c r="BQ18" s="38">
        <f t="shared" si="14"/>
        <v>2.2473043743569399E-3</v>
      </c>
      <c r="BR18" s="38">
        <f t="shared" si="14"/>
        <v>2.2473043743569399E-3</v>
      </c>
      <c r="BS18" s="38">
        <f t="shared" si="14"/>
        <v>2.2473043743569399E-3</v>
      </c>
      <c r="BT18" s="38">
        <f t="shared" si="14"/>
        <v>2.2473043743569399E-3</v>
      </c>
      <c r="BU18" s="38">
        <f t="shared" si="14"/>
        <v>2.2473043743569399E-3</v>
      </c>
      <c r="BV18" s="38">
        <f t="shared" si="14"/>
        <v>2.2473043743569399E-3</v>
      </c>
      <c r="BW18" s="38">
        <f t="shared" si="14"/>
        <v>2.2473043743569399E-3</v>
      </c>
      <c r="BX18" s="38">
        <f t="shared" si="14"/>
        <v>2.2473043743569399E-3</v>
      </c>
      <c r="BY18" s="38">
        <f t="shared" si="14"/>
        <v>2.2473043743569399E-3</v>
      </c>
      <c r="BZ18" s="38">
        <f t="shared" si="14"/>
        <v>2.2473043743569399E-3</v>
      </c>
      <c r="CA18" s="38">
        <f t="shared" si="14"/>
        <v>2.2473043743569399E-3</v>
      </c>
      <c r="CB18" s="38">
        <f t="shared" si="14"/>
        <v>2.2473043743569399E-3</v>
      </c>
      <c r="CC18" s="38">
        <f t="shared" si="14"/>
        <v>2.2473043743569399E-3</v>
      </c>
      <c r="CD18" s="38">
        <f t="shared" si="14"/>
        <v>2.2473043743569399E-3</v>
      </c>
      <c r="CE18" s="38">
        <f t="shared" si="14"/>
        <v>2.2473043743569399E-3</v>
      </c>
    </row>
    <row r="19" spans="2:83" s="14" customFormat="1" ht="5.0999999999999996" customHeight="1" x14ac:dyDescent="0.2"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83" ht="15" customHeight="1" outlineLevel="1" x14ac:dyDescent="0.2">
      <c r="B20" s="8" t="s">
        <v>19</v>
      </c>
      <c r="D20" s="76">
        <v>1</v>
      </c>
      <c r="E20" s="75"/>
      <c r="F20" s="47"/>
      <c r="G20" s="45">
        <f>'Income Statement'!E15/'Income Statement'!D15-1</f>
        <v>3.5000000000000586E-3</v>
      </c>
      <c r="H20" s="45">
        <f>'Income Statement'!F15/'Income Statement'!E15-1</f>
        <v>3.5000000000000586E-3</v>
      </c>
      <c r="I20" s="45">
        <f>'Income Statement'!G15/'Income Statement'!F15-1</f>
        <v>3.5000000000000586E-3</v>
      </c>
      <c r="J20" s="45">
        <f>'Income Statement'!H15/'Income Statement'!G15-1</f>
        <v>3.5000000000000586E-3</v>
      </c>
      <c r="K20" s="45">
        <f>'Income Statement'!I15/'Income Statement'!H15-1</f>
        <v>3.5000000000000586E-3</v>
      </c>
      <c r="L20" s="45">
        <f>'Income Statement'!J15/'Income Statement'!I15-1</f>
        <v>3.5000000000000586E-3</v>
      </c>
      <c r="M20" s="45">
        <f>'Income Statement'!K15/'Income Statement'!J15-1</f>
        <v>3.5000000000000586E-3</v>
      </c>
      <c r="N20" s="45">
        <f>'Income Statement'!L15/'Income Statement'!K15-1</f>
        <v>3.5000000000000586E-3</v>
      </c>
      <c r="O20" s="45">
        <f>'Income Statement'!M15/'Income Statement'!L15-1</f>
        <v>3.5000000000000586E-3</v>
      </c>
      <c r="P20" s="45">
        <f>'Income Statement'!N15/'Income Statement'!M15-1</f>
        <v>3.5000000000000586E-3</v>
      </c>
      <c r="Q20" s="45">
        <f>'Income Statement'!O15/'Income Statement'!N15-1</f>
        <v>3.5000000000000586E-3</v>
      </c>
      <c r="R20" s="45">
        <f>'Income Statement'!P15/'Income Statement'!O15-1</f>
        <v>0.29878262363298425</v>
      </c>
      <c r="S20" s="45">
        <f>'Income Statement'!Q15/'Income Statement'!P15-1</f>
        <v>3.5000000000000586E-3</v>
      </c>
      <c r="T20" s="45">
        <f>'Income Statement'!R15/'Income Statement'!Q15-1</f>
        <v>3.5000000000000586E-3</v>
      </c>
      <c r="U20" s="45">
        <f>'Income Statement'!S15/'Income Statement'!R15-1</f>
        <v>3.5000000000000586E-3</v>
      </c>
      <c r="V20" s="45">
        <f>'Income Statement'!T15/'Income Statement'!S15-1</f>
        <v>3.5000000000000586E-3</v>
      </c>
      <c r="W20" s="45">
        <f>'Income Statement'!U15/'Income Statement'!T15-1</f>
        <v>3.5000000000000586E-3</v>
      </c>
      <c r="X20" s="45">
        <f>'Income Statement'!V15/'Income Statement'!U15-1</f>
        <v>3.5000000000000586E-3</v>
      </c>
      <c r="Y20" s="45">
        <f>'Income Statement'!W15/'Income Statement'!V15-1</f>
        <v>3.5000000000000586E-3</v>
      </c>
      <c r="Z20" s="45">
        <f>'Income Statement'!X15/'Income Statement'!W15-1</f>
        <v>3.5000000000000586E-3</v>
      </c>
      <c r="AA20" s="45">
        <f>'Income Statement'!Y15/'Income Statement'!X15-1</f>
        <v>3.5000000000000586E-3</v>
      </c>
      <c r="AB20" s="45">
        <f>'Income Statement'!Z15/'Income Statement'!Y15-1</f>
        <v>3.5000000000000586E-3</v>
      </c>
      <c r="AC20" s="45">
        <f>'Income Statement'!AA15/'Income Statement'!Z15-1</f>
        <v>3.5000000000000586E-3</v>
      </c>
      <c r="AD20" s="46"/>
      <c r="AE20" s="45">
        <f ca="1">AVERAGE(OFFSET($F20,,(COLUMNS($F20:F20)-1)*12,,12))</f>
        <v>3.5000000000000586E-3</v>
      </c>
      <c r="AF20" s="45">
        <f ca="1">AVERAGE(OFFSET($F20,,(COLUMNS($F20:G20)-1)*12,,12))</f>
        <v>2.8106885302748741E-2</v>
      </c>
      <c r="AH20" s="45">
        <f>AC20</f>
        <v>3.5000000000000586E-3</v>
      </c>
      <c r="AI20" s="45">
        <f ca="1">AF20</f>
        <v>2.8106885302748741E-2</v>
      </c>
      <c r="AJ20" s="45">
        <f ca="1">AVERAGE(AE20:AF20)</f>
        <v>1.58034426513744E-2</v>
      </c>
      <c r="AL20" s="47"/>
      <c r="AM20" s="48"/>
      <c r="AO20" s="49"/>
      <c r="AP20" s="48"/>
      <c r="AU20" s="53">
        <f>'Income Statement'!AA15</f>
        <v>109462.11737744504</v>
      </c>
      <c r="AV20" s="53">
        <f>AU20*(1+AV$18)</f>
        <v>109708.11207265375</v>
      </c>
      <c r="AW20" s="53">
        <f t="shared" ref="AW20:BL24" si="15">AV20*(1+AW$18)</f>
        <v>109954.65959281706</v>
      </c>
      <c r="AX20" s="53">
        <f t="shared" si="15"/>
        <v>110201.76118030092</v>
      </c>
      <c r="AY20" s="53">
        <f t="shared" si="15"/>
        <v>110449.41808026325</v>
      </c>
      <c r="AZ20" s="53">
        <f t="shared" si="15"/>
        <v>110697.63154066021</v>
      </c>
      <c r="BA20" s="53">
        <f t="shared" si="15"/>
        <v>110946.40281225249</v>
      </c>
      <c r="BB20" s="53">
        <f t="shared" si="15"/>
        <v>111195.73314861163</v>
      </c>
      <c r="BC20" s="53">
        <f t="shared" si="15"/>
        <v>111445.62380612633</v>
      </c>
      <c r="BD20" s="53">
        <f t="shared" si="15"/>
        <v>111696.07604400878</v>
      </c>
      <c r="BE20" s="53">
        <f t="shared" si="15"/>
        <v>111947.09112430098</v>
      </c>
      <c r="BF20" s="53">
        <f t="shared" si="15"/>
        <v>112198.67031188116</v>
      </c>
      <c r="BG20" s="53">
        <f t="shared" si="15"/>
        <v>112450.81487447007</v>
      </c>
      <c r="BH20" s="53">
        <f t="shared" si="15"/>
        <v>112703.52608263747</v>
      </c>
      <c r="BI20" s="53">
        <f t="shared" si="15"/>
        <v>112956.80520980843</v>
      </c>
      <c r="BJ20" s="53">
        <f t="shared" si="15"/>
        <v>113210.65353226982</v>
      </c>
      <c r="BK20" s="53">
        <f t="shared" si="15"/>
        <v>113465.07232917669</v>
      </c>
      <c r="BL20" s="53">
        <f t="shared" si="15"/>
        <v>113720.06288255878</v>
      </c>
      <c r="BM20" s="53">
        <f t="shared" ref="BM20:CB24" si="16">BL20*(1+BM$18)</f>
        <v>113975.62647732689</v>
      </c>
      <c r="BN20" s="53">
        <f t="shared" si="16"/>
        <v>114231.76440127946</v>
      </c>
      <c r="BO20" s="53">
        <f t="shared" si="16"/>
        <v>114488.47794510897</v>
      </c>
      <c r="BP20" s="53">
        <f t="shared" si="16"/>
        <v>114745.76840240849</v>
      </c>
      <c r="BQ20" s="53">
        <f t="shared" si="16"/>
        <v>115003.63706967817</v>
      </c>
      <c r="BR20" s="53">
        <f t="shared" si="16"/>
        <v>115262.08524633182</v>
      </c>
      <c r="BS20" s="53">
        <f t="shared" si="16"/>
        <v>115521.1142347034</v>
      </c>
      <c r="BT20" s="53">
        <f t="shared" si="16"/>
        <v>115780.72534005364</v>
      </c>
      <c r="BU20" s="53">
        <f t="shared" si="16"/>
        <v>116040.91987057656</v>
      </c>
      <c r="BV20" s="53">
        <f t="shared" si="16"/>
        <v>116301.6991374061</v>
      </c>
      <c r="BW20" s="53">
        <f t="shared" si="16"/>
        <v>116563.06445462274</v>
      </c>
      <c r="BX20" s="53">
        <f t="shared" si="16"/>
        <v>116825.01713926006</v>
      </c>
      <c r="BY20" s="53">
        <f t="shared" si="16"/>
        <v>117087.55851131145</v>
      </c>
      <c r="BZ20" s="53">
        <f t="shared" si="16"/>
        <v>117350.68989373669</v>
      </c>
      <c r="CA20" s="53">
        <f t="shared" si="16"/>
        <v>117614.41261246869</v>
      </c>
      <c r="CB20" s="53">
        <f t="shared" si="16"/>
        <v>117878.72799642012</v>
      </c>
      <c r="CC20" s="53">
        <f t="shared" ref="CC20:CE24" si="17">CB20*(1+CC$18)</f>
        <v>118143.6373774901</v>
      </c>
      <c r="CD20" s="53">
        <f t="shared" si="17"/>
        <v>118409.14209057097</v>
      </c>
      <c r="CE20" s="53">
        <f t="shared" si="17"/>
        <v>118675.24347355496</v>
      </c>
    </row>
    <row r="21" spans="2:83" ht="15" customHeight="1" outlineLevel="1" x14ac:dyDescent="0.2">
      <c r="B21" s="8" t="s">
        <v>19</v>
      </c>
      <c r="D21" s="76">
        <f>D20+1</f>
        <v>2</v>
      </c>
      <c r="E21" s="75"/>
      <c r="F21" s="47"/>
      <c r="G21" s="45">
        <f>'Income Statement'!E16/'Income Statement'!D16-1</f>
        <v>1.4831209428085801E-2</v>
      </c>
      <c r="H21" s="45">
        <f>'Income Statement'!F16/'Income Statement'!E16-1</f>
        <v>3.5000000000000586E-3</v>
      </c>
      <c r="I21" s="45">
        <f>'Income Statement'!G16/'Income Statement'!F16-1</f>
        <v>3.5000000000000586E-3</v>
      </c>
      <c r="J21" s="45">
        <f>'Income Statement'!H16/'Income Statement'!G16-1</f>
        <v>3.5000000000000586E-3</v>
      </c>
      <c r="K21" s="45">
        <f>'Income Statement'!I16/'Income Statement'!H16-1</f>
        <v>3.5000000000000586E-3</v>
      </c>
      <c r="L21" s="45">
        <f>'Income Statement'!J16/'Income Statement'!I16-1</f>
        <v>3.5000000000000586E-3</v>
      </c>
      <c r="M21" s="45">
        <f>'Income Statement'!K16/'Income Statement'!J16-1</f>
        <v>3.5000000000000586E-3</v>
      </c>
      <c r="N21" s="45">
        <f>'Income Statement'!L16/'Income Statement'!K16-1</f>
        <v>3.5000000000000586E-3</v>
      </c>
      <c r="O21" s="45">
        <f>'Income Statement'!M16/'Income Statement'!L16-1</f>
        <v>3.5000000000000586E-3</v>
      </c>
      <c r="P21" s="45">
        <f>'Income Statement'!N16/'Income Statement'!M16-1</f>
        <v>3.5000000000000586E-3</v>
      </c>
      <c r="Q21" s="45">
        <f>'Income Statement'!O16/'Income Statement'!N16-1</f>
        <v>3.5000000000000586E-3</v>
      </c>
      <c r="R21" s="45">
        <f>'Income Statement'!P16/'Income Statement'!O16-1</f>
        <v>3.5000000000000586E-3</v>
      </c>
      <c r="S21" s="45">
        <f>'Income Statement'!Q16/'Income Statement'!P16-1</f>
        <v>3.5000000000000586E-3</v>
      </c>
      <c r="T21" s="45">
        <f>'Income Statement'!R16/'Income Statement'!Q16-1</f>
        <v>3.5000000000000586E-3</v>
      </c>
      <c r="U21" s="45">
        <f>'Income Statement'!S16/'Income Statement'!R16-1</f>
        <v>3.5000000000000586E-3</v>
      </c>
      <c r="V21" s="45">
        <f>'Income Statement'!T16/'Income Statement'!S16-1</f>
        <v>3.5000000000000586E-3</v>
      </c>
      <c r="W21" s="45">
        <f>'Income Statement'!U16/'Income Statement'!T16-1</f>
        <v>3.5000000000000586E-3</v>
      </c>
      <c r="X21" s="45">
        <f>'Income Statement'!V16/'Income Statement'!U16-1</f>
        <v>3.5000000000000586E-3</v>
      </c>
      <c r="Y21" s="45">
        <f>'Income Statement'!W16/'Income Statement'!V16-1</f>
        <v>3.5000000000000586E-3</v>
      </c>
      <c r="Z21" s="45">
        <f>'Income Statement'!X16/'Income Statement'!W16-1</f>
        <v>8.2374557269362825E-2</v>
      </c>
      <c r="AA21" s="45">
        <f>'Income Statement'!Y16/'Income Statement'!X16-1</f>
        <v>0</v>
      </c>
      <c r="AB21" s="45">
        <f>'Income Statement'!Z16/'Income Statement'!Y16-1</f>
        <v>0</v>
      </c>
      <c r="AC21" s="45">
        <f>'Income Statement'!AA16/'Income Statement'!Z16-1</f>
        <v>0</v>
      </c>
      <c r="AD21" s="50"/>
      <c r="AE21" s="45">
        <f ca="1">AVERAGE(OFFSET($F21,,(COLUMNS($F21:F21)-1)*12,,12))</f>
        <v>4.5301099480078537E-3</v>
      </c>
      <c r="AF21" s="45">
        <f ca="1">AVERAGE(OFFSET($F21,,(COLUMNS($F21:G21)-1)*12,,12))</f>
        <v>9.1978797724469406E-3</v>
      </c>
      <c r="AH21" s="45">
        <f t="shared" ref="AH21:AH63" si="18">AC21</f>
        <v>0</v>
      </c>
      <c r="AI21" s="45">
        <f t="shared" ref="AI21:AI63" ca="1" si="19">AF21</f>
        <v>9.1978797724469406E-3</v>
      </c>
      <c r="AJ21" s="45">
        <f t="shared" ref="AJ21:AJ63" ca="1" si="20">AVERAGE(AE21:AF21)</f>
        <v>6.8639948602273971E-3</v>
      </c>
      <c r="AK21" s="51"/>
      <c r="AL21" s="47"/>
      <c r="AM21" s="52"/>
      <c r="AN21" s="51"/>
      <c r="AO21" s="52"/>
      <c r="AP21" s="52"/>
      <c r="AQ21" s="51"/>
      <c r="AR21" s="51"/>
      <c r="AS21" s="51"/>
      <c r="AT21" s="51"/>
      <c r="AU21" s="53">
        <f>'Income Statement'!AA16</f>
        <v>102530</v>
      </c>
      <c r="AV21" s="53">
        <f t="shared" ref="AV21:BK24" si="21">AU21*(1+AV$18)</f>
        <v>102760.41611750281</v>
      </c>
      <c r="AW21" s="53">
        <f t="shared" si="21"/>
        <v>102991.35005015442</v>
      </c>
      <c r="AX21" s="53">
        <f t="shared" si="21"/>
        <v>103222.80296164306</v>
      </c>
      <c r="AY21" s="53">
        <f t="shared" si="21"/>
        <v>103454.77601827214</v>
      </c>
      <c r="AZ21" s="53">
        <f t="shared" si="21"/>
        <v>103687.27038896612</v>
      </c>
      <c r="BA21" s="53">
        <f t="shared" si="21"/>
        <v>103920.28724527637</v>
      </c>
      <c r="BB21" s="53">
        <f t="shared" si="21"/>
        <v>104153.8277613871</v>
      </c>
      <c r="BC21" s="53">
        <f t="shared" si="21"/>
        <v>104387.89311412128</v>
      </c>
      <c r="BD21" s="53">
        <f t="shared" si="21"/>
        <v>104622.48448294654</v>
      </c>
      <c r="BE21" s="53">
        <f t="shared" si="21"/>
        <v>104857.60304998116</v>
      </c>
      <c r="BF21" s="53">
        <f t="shared" si="21"/>
        <v>105093.24999999997</v>
      </c>
      <c r="BG21" s="53">
        <f t="shared" si="21"/>
        <v>105329.42652044036</v>
      </c>
      <c r="BH21" s="53">
        <f t="shared" si="21"/>
        <v>105566.13380140826</v>
      </c>
      <c r="BI21" s="53">
        <f t="shared" si="21"/>
        <v>105803.37303568411</v>
      </c>
      <c r="BJ21" s="53">
        <f t="shared" si="21"/>
        <v>106041.14541872892</v>
      </c>
      <c r="BK21" s="53">
        <f t="shared" si="21"/>
        <v>106279.45214869025</v>
      </c>
      <c r="BL21" s="53">
        <f t="shared" si="15"/>
        <v>106518.29442640826</v>
      </c>
      <c r="BM21" s="53">
        <f t="shared" si="16"/>
        <v>106757.67345542177</v>
      </c>
      <c r="BN21" s="53">
        <f t="shared" si="16"/>
        <v>106997.5904419743</v>
      </c>
      <c r="BO21" s="53">
        <f t="shared" si="16"/>
        <v>107238.04659502021</v>
      </c>
      <c r="BP21" s="53">
        <f t="shared" si="16"/>
        <v>107479.04312623068</v>
      </c>
      <c r="BQ21" s="53">
        <f t="shared" si="16"/>
        <v>107720.58124999996</v>
      </c>
      <c r="BR21" s="53">
        <f t="shared" si="16"/>
        <v>107962.66218345135</v>
      </c>
      <c r="BS21" s="53">
        <f t="shared" si="16"/>
        <v>108205.28714644344</v>
      </c>
      <c r="BT21" s="53">
        <f t="shared" si="16"/>
        <v>108448.45736157619</v>
      </c>
      <c r="BU21" s="53">
        <f t="shared" si="16"/>
        <v>108692.17405419712</v>
      </c>
      <c r="BV21" s="53">
        <f t="shared" si="16"/>
        <v>108936.43845240748</v>
      </c>
      <c r="BW21" s="53">
        <f t="shared" si="16"/>
        <v>109181.25178706844</v>
      </c>
      <c r="BX21" s="53">
        <f t="shared" si="16"/>
        <v>109426.61529180729</v>
      </c>
      <c r="BY21" s="53">
        <f t="shared" si="16"/>
        <v>109672.53020302365</v>
      </c>
      <c r="BZ21" s="53">
        <f t="shared" si="16"/>
        <v>109918.9977598957</v>
      </c>
      <c r="CA21" s="53">
        <f t="shared" si="16"/>
        <v>110166.01920438645</v>
      </c>
      <c r="CB21" s="53">
        <f t="shared" si="16"/>
        <v>110413.59578124995</v>
      </c>
      <c r="CC21" s="53">
        <f t="shared" si="17"/>
        <v>110661.72873803764</v>
      </c>
      <c r="CD21" s="53">
        <f t="shared" si="17"/>
        <v>110910.41932510454</v>
      </c>
      <c r="CE21" s="53">
        <f t="shared" si="17"/>
        <v>111159.66879561561</v>
      </c>
    </row>
    <row r="22" spans="2:83" ht="15" customHeight="1" outlineLevel="1" x14ac:dyDescent="0.2">
      <c r="B22" s="8" t="s">
        <v>19</v>
      </c>
      <c r="D22" s="76">
        <f t="shared" ref="D22:D24" si="22">D21+1</f>
        <v>3</v>
      </c>
      <c r="E22" s="75"/>
      <c r="F22" s="47"/>
      <c r="G22" s="45">
        <f>'Income Statement'!E17/'Income Statement'!D17-1</f>
        <v>3.5000000000000586E-3</v>
      </c>
      <c r="H22" s="45">
        <f>'Income Statement'!F17/'Income Statement'!E17-1</f>
        <v>3.5000000000000586E-3</v>
      </c>
      <c r="I22" s="45">
        <f>'Income Statement'!G17/'Income Statement'!F17-1</f>
        <v>3.5000000000000586E-3</v>
      </c>
      <c r="J22" s="45">
        <f>'Income Statement'!H17/'Income Statement'!G17-1</f>
        <v>3.5000000000000586E-3</v>
      </c>
      <c r="K22" s="45">
        <f>'Income Statement'!I17/'Income Statement'!H17-1</f>
        <v>3.5000000000000586E-3</v>
      </c>
      <c r="L22" s="45">
        <f>'Income Statement'!J17/'Income Statement'!I17-1</f>
        <v>3.5000000000000586E-3</v>
      </c>
      <c r="M22" s="45">
        <f>'Income Statement'!K17/'Income Statement'!J17-1</f>
        <v>3.5000000000000586E-3</v>
      </c>
      <c r="N22" s="45">
        <f>'Income Statement'!L17/'Income Statement'!K17-1</f>
        <v>3.5000000000000586E-3</v>
      </c>
      <c r="O22" s="45">
        <f>'Income Statement'!M17/'Income Statement'!L17-1</f>
        <v>3.5000000000000586E-3</v>
      </c>
      <c r="P22" s="45">
        <f>'Income Statement'!N17/'Income Statement'!M17-1</f>
        <v>3.5000000000000586E-3</v>
      </c>
      <c r="Q22" s="45">
        <f>'Income Statement'!O17/'Income Statement'!N17-1</f>
        <v>3.5000000000000586E-3</v>
      </c>
      <c r="R22" s="45">
        <f>'Income Statement'!P17/'Income Statement'!O17-1</f>
        <v>-1.581782865728576E-2</v>
      </c>
      <c r="S22" s="45">
        <f>'Income Statement'!Q17/'Income Statement'!P17-1</f>
        <v>3.5000000000000586E-3</v>
      </c>
      <c r="T22" s="45">
        <f>'Income Statement'!R17/'Income Statement'!Q17-1</f>
        <v>3.5000000000000586E-3</v>
      </c>
      <c r="U22" s="45">
        <f>'Income Statement'!S17/'Income Statement'!R17-1</f>
        <v>3.5000000000000586E-3</v>
      </c>
      <c r="V22" s="45">
        <f>'Income Statement'!T17/'Income Statement'!S17-1</f>
        <v>3.5000000000000586E-3</v>
      </c>
      <c r="W22" s="45">
        <f>'Income Statement'!U17/'Income Statement'!T17-1</f>
        <v>3.5000000000000586E-3</v>
      </c>
      <c r="X22" s="45">
        <f>'Income Statement'!V17/'Income Statement'!U17-1</f>
        <v>3.5000000000000586E-3</v>
      </c>
      <c r="Y22" s="45">
        <f>'Income Statement'!W17/'Income Statement'!V17-1</f>
        <v>3.5000000000000586E-3</v>
      </c>
      <c r="Z22" s="45">
        <f>'Income Statement'!X17/'Income Statement'!W17-1</f>
        <v>-3.9613602540943482E-2</v>
      </c>
      <c r="AA22" s="45">
        <f>'Income Statement'!Y17/'Income Statement'!X17-1</f>
        <v>0</v>
      </c>
      <c r="AB22" s="45">
        <f>'Income Statement'!Z17/'Income Statement'!Y17-1</f>
        <v>0</v>
      </c>
      <c r="AC22" s="45">
        <f>'Income Statement'!AA17/'Income Statement'!Z17-1</f>
        <v>0</v>
      </c>
      <c r="AD22" s="50"/>
      <c r="AE22" s="45">
        <f ca="1">AVERAGE(OFFSET($F22,,(COLUMNS($F22:F22)-1)*12,,12))</f>
        <v>3.5000000000000586E-3</v>
      </c>
      <c r="AF22" s="45">
        <f ca="1">AVERAGE(OFFSET($F22,,(COLUMNS($F22:G22)-1)*12,,12))</f>
        <v>-2.5776192665190691E-3</v>
      </c>
      <c r="AH22" s="45">
        <f t="shared" si="18"/>
        <v>0</v>
      </c>
      <c r="AI22" s="45">
        <f t="shared" ca="1" si="19"/>
        <v>-2.5776192665190691E-3</v>
      </c>
      <c r="AJ22" s="45">
        <f t="shared" ca="1" si="20"/>
        <v>4.6119036674049474E-4</v>
      </c>
      <c r="AL22" s="47"/>
      <c r="AM22" s="48"/>
      <c r="AO22" s="48"/>
      <c r="AP22" s="48"/>
      <c r="AU22" s="53">
        <f>'Income Statement'!AA17</f>
        <v>78556</v>
      </c>
      <c r="AV22" s="53">
        <f t="shared" si="21"/>
        <v>78732.539242431987</v>
      </c>
      <c r="AW22" s="53">
        <f t="shared" si="21"/>
        <v>78909.475222275738</v>
      </c>
      <c r="AX22" s="53">
        <f t="shared" si="21"/>
        <v>79086.808831120972</v>
      </c>
      <c r="AY22" s="53">
        <f t="shared" si="21"/>
        <v>79264.540962561077</v>
      </c>
      <c r="AZ22" s="53">
        <f t="shared" si="21"/>
        <v>79442.672512197634</v>
      </c>
      <c r="BA22" s="53">
        <f t="shared" si="21"/>
        <v>79621.204377644899</v>
      </c>
      <c r="BB22" s="53">
        <f t="shared" si="21"/>
        <v>79800.137458534344</v>
      </c>
      <c r="BC22" s="53">
        <f t="shared" si="21"/>
        <v>79979.472656519196</v>
      </c>
      <c r="BD22" s="53">
        <f t="shared" si="21"/>
        <v>80159.21087527895</v>
      </c>
      <c r="BE22" s="53">
        <f t="shared" si="21"/>
        <v>80339.353020523966</v>
      </c>
      <c r="BF22" s="53">
        <f t="shared" si="21"/>
        <v>80519.899999999994</v>
      </c>
      <c r="BG22" s="53">
        <f t="shared" si="21"/>
        <v>80700.852723492775</v>
      </c>
      <c r="BH22" s="53">
        <f t="shared" si="21"/>
        <v>80882.212102832622</v>
      </c>
      <c r="BI22" s="53">
        <f t="shared" si="21"/>
        <v>81063.97905189899</v>
      </c>
      <c r="BJ22" s="53">
        <f t="shared" si="21"/>
        <v>81246.154486625106</v>
      </c>
      <c r="BK22" s="53">
        <f t="shared" si="21"/>
        <v>81428.739325002578</v>
      </c>
      <c r="BL22" s="53">
        <f t="shared" si="15"/>
        <v>81611.734487086025</v>
      </c>
      <c r="BM22" s="53">
        <f t="shared" si="16"/>
        <v>81795.140894997705</v>
      </c>
      <c r="BN22" s="53">
        <f t="shared" si="16"/>
        <v>81978.959472932169</v>
      </c>
      <c r="BO22" s="53">
        <f t="shared" si="16"/>
        <v>82163.19114716092</v>
      </c>
      <c r="BP22" s="53">
        <f t="shared" si="16"/>
        <v>82347.836846037055</v>
      </c>
      <c r="BQ22" s="53">
        <f t="shared" si="16"/>
        <v>82532.897499999992</v>
      </c>
      <c r="BR22" s="53">
        <f t="shared" si="16"/>
        <v>82718.3740415801</v>
      </c>
      <c r="BS22" s="53">
        <f t="shared" si="16"/>
        <v>82904.267405403443</v>
      </c>
      <c r="BT22" s="53">
        <f t="shared" si="16"/>
        <v>83090.578528196464</v>
      </c>
      <c r="BU22" s="53">
        <f t="shared" si="16"/>
        <v>83277.308348790728</v>
      </c>
      <c r="BV22" s="53">
        <f t="shared" si="16"/>
        <v>83464.457808127641</v>
      </c>
      <c r="BW22" s="53">
        <f t="shared" si="16"/>
        <v>83652.027849263177</v>
      </c>
      <c r="BX22" s="53">
        <f t="shared" si="16"/>
        <v>83840.019417372649</v>
      </c>
      <c r="BY22" s="53">
        <f t="shared" si="16"/>
        <v>84028.433459755484</v>
      </c>
      <c r="BZ22" s="53">
        <f t="shared" si="16"/>
        <v>84217.270925839955</v>
      </c>
      <c r="CA22" s="53">
        <f t="shared" si="16"/>
        <v>84406.532767187993</v>
      </c>
      <c r="CB22" s="53">
        <f t="shared" si="16"/>
        <v>84596.219937499991</v>
      </c>
      <c r="CC22" s="53">
        <f t="shared" si="17"/>
        <v>84786.333392619592</v>
      </c>
      <c r="CD22" s="53">
        <f t="shared" si="17"/>
        <v>84976.874090538506</v>
      </c>
      <c r="CE22" s="53">
        <f t="shared" si="17"/>
        <v>85167.842991401354</v>
      </c>
    </row>
    <row r="23" spans="2:83" ht="15" customHeight="1" outlineLevel="1" x14ac:dyDescent="0.2">
      <c r="B23" s="8" t="s">
        <v>19</v>
      </c>
      <c r="D23" s="76">
        <f t="shared" si="22"/>
        <v>4</v>
      </c>
      <c r="E23" s="75"/>
      <c r="F23" s="47"/>
      <c r="G23" s="45">
        <f>'Income Statement'!E18/'Income Statement'!D18-1</f>
        <v>0.10178053296421496</v>
      </c>
      <c r="H23" s="45">
        <f>'Income Statement'!F18/'Income Statement'!E18-1</f>
        <v>-9.8698379998127139E-2</v>
      </c>
      <c r="I23" s="45">
        <f>'Income Statement'!G18/'Income Statement'!F18-1</f>
        <v>3.5000000000000586E-3</v>
      </c>
      <c r="J23" s="45">
        <f>'Income Statement'!H18/'Income Statement'!G18-1</f>
        <v>3.5000000000000586E-3</v>
      </c>
      <c r="K23" s="45">
        <f>'Income Statement'!I18/'Income Statement'!H18-1</f>
        <v>3.5000000000000586E-3</v>
      </c>
      <c r="L23" s="45">
        <f>'Income Statement'!J18/'Income Statement'!I18-1</f>
        <v>3.5000000000000586E-3</v>
      </c>
      <c r="M23" s="45">
        <f>'Income Statement'!K18/'Income Statement'!J18-1</f>
        <v>3.5000000000000586E-3</v>
      </c>
      <c r="N23" s="45">
        <f>'Income Statement'!L18/'Income Statement'!K18-1</f>
        <v>3.5000000000000586E-3</v>
      </c>
      <c r="O23" s="45">
        <f>'Income Statement'!M18/'Income Statement'!L18-1</f>
        <v>3.5000000000000586E-3</v>
      </c>
      <c r="P23" s="45">
        <f>'Income Statement'!N18/'Income Statement'!M18-1</f>
        <v>3.5000000000000586E-3</v>
      </c>
      <c r="Q23" s="45">
        <f>'Income Statement'!O18/'Income Statement'!N18-1</f>
        <v>3.5000000000000586E-3</v>
      </c>
      <c r="R23" s="45">
        <f>'Income Statement'!P18/'Income Statement'!O18-1</f>
        <v>3.5000000000000586E-3</v>
      </c>
      <c r="S23" s="45">
        <f>'Income Statement'!Q18/'Income Statement'!P18-1</f>
        <v>3.5000000000000586E-3</v>
      </c>
      <c r="T23" s="45">
        <f>'Income Statement'!R18/'Income Statement'!Q18-1</f>
        <v>3.5000000000000586E-3</v>
      </c>
      <c r="U23" s="45">
        <f>'Income Statement'!S18/'Income Statement'!R18-1</f>
        <v>3.5000000000000586E-3</v>
      </c>
      <c r="V23" s="45">
        <f>'Income Statement'!T18/'Income Statement'!S18-1</f>
        <v>3.5000000000000586E-3</v>
      </c>
      <c r="W23" s="45">
        <f>'Income Statement'!U18/'Income Statement'!T18-1</f>
        <v>3.5000000000000586E-3</v>
      </c>
      <c r="X23" s="45">
        <f>'Income Statement'!V18/'Income Statement'!U18-1</f>
        <v>3.5000000000000586E-3</v>
      </c>
      <c r="Y23" s="45">
        <f>'Income Statement'!W18/'Income Statement'!V18-1</f>
        <v>-1.369397320565735E-2</v>
      </c>
      <c r="Z23" s="45">
        <f>'Income Statement'!X18/'Income Statement'!W18-1</f>
        <v>3.5000000000000586E-3</v>
      </c>
      <c r="AA23" s="45">
        <f>'Income Statement'!Y18/'Income Statement'!X18-1</f>
        <v>3.5000000000000586E-3</v>
      </c>
      <c r="AB23" s="45">
        <f>'Income Statement'!Z18/'Income Statement'!Y18-1</f>
        <v>3.5000000000000586E-3</v>
      </c>
      <c r="AC23" s="45">
        <f>'Income Statement'!AA18/'Income Statement'!Z18-1</f>
        <v>3.5000000000000586E-3</v>
      </c>
      <c r="AD23" s="50"/>
      <c r="AE23" s="45">
        <f ca="1">AVERAGE(OFFSET($F23,,(COLUMNS($F23:F23)-1)*12,,12))</f>
        <v>3.1438320878262138E-3</v>
      </c>
      <c r="AF23" s="45">
        <f ca="1">AVERAGE(OFFSET($F23,,(COLUMNS($F23:G23)-1)*12,,12))</f>
        <v>2.0671688995286077E-3</v>
      </c>
      <c r="AH23" s="45">
        <f t="shared" si="18"/>
        <v>3.5000000000000586E-3</v>
      </c>
      <c r="AI23" s="45">
        <f t="shared" ca="1" si="19"/>
        <v>2.0671688995286077E-3</v>
      </c>
      <c r="AJ23" s="45">
        <f t="shared" ca="1" si="20"/>
        <v>2.6055004936774108E-3</v>
      </c>
      <c r="AL23" s="47"/>
      <c r="AM23" s="48"/>
      <c r="AO23" s="48"/>
      <c r="AP23" s="48"/>
      <c r="AU23" s="53">
        <f>'Income Statement'!AA18</f>
        <v>81442.284717559829</v>
      </c>
      <c r="AV23" s="53">
        <f t="shared" si="21"/>
        <v>81625.310320263219</v>
      </c>
      <c r="AW23" s="53">
        <f t="shared" si="21"/>
        <v>81808.747237204196</v>
      </c>
      <c r="AX23" s="53">
        <f t="shared" si="21"/>
        <v>81992.596392731022</v>
      </c>
      <c r="AY23" s="53">
        <f t="shared" si="21"/>
        <v>82176.858713269292</v>
      </c>
      <c r="AZ23" s="53">
        <f t="shared" si="21"/>
        <v>82361.535127326541</v>
      </c>
      <c r="BA23" s="53">
        <f t="shared" si="21"/>
        <v>82546.626565496932</v>
      </c>
      <c r="BB23" s="53">
        <f t="shared" si="21"/>
        <v>82732.133960465988</v>
      </c>
      <c r="BC23" s="53">
        <f t="shared" si="21"/>
        <v>82918.058247015229</v>
      </c>
      <c r="BD23" s="53">
        <f t="shared" si="21"/>
        <v>83104.400362026936</v>
      </c>
      <c r="BE23" s="53">
        <f t="shared" si="21"/>
        <v>83291.161244488831</v>
      </c>
      <c r="BF23" s="53">
        <f t="shared" si="21"/>
        <v>83478.341835498839</v>
      </c>
      <c r="BG23" s="53">
        <f t="shared" si="21"/>
        <v>83665.943078269818</v>
      </c>
      <c r="BH23" s="53">
        <f t="shared" si="21"/>
        <v>83853.965918134316</v>
      </c>
      <c r="BI23" s="53">
        <f t="shared" si="21"/>
        <v>84042.411302549313</v>
      </c>
      <c r="BJ23" s="53">
        <f t="shared" si="21"/>
        <v>84231.280181101043</v>
      </c>
      <c r="BK23" s="53">
        <f t="shared" si="21"/>
        <v>84420.573505509718</v>
      </c>
      <c r="BL23" s="53">
        <f t="shared" si="15"/>
        <v>84610.292229634375</v>
      </c>
      <c r="BM23" s="53">
        <f t="shared" si="16"/>
        <v>84800.437309477653</v>
      </c>
      <c r="BN23" s="53">
        <f t="shared" si="16"/>
        <v>84991.009703190619</v>
      </c>
      <c r="BO23" s="53">
        <f t="shared" si="16"/>
        <v>85182.010371077617</v>
      </c>
      <c r="BP23" s="53">
        <f t="shared" si="16"/>
        <v>85373.440275601053</v>
      </c>
      <c r="BQ23" s="53">
        <f t="shared" si="16"/>
        <v>85565.300381386318</v>
      </c>
      <c r="BR23" s="53">
        <f t="shared" si="16"/>
        <v>85757.59165522657</v>
      </c>
      <c r="BS23" s="53">
        <f t="shared" si="16"/>
        <v>85950.315066087671</v>
      </c>
      <c r="BT23" s="53">
        <f t="shared" si="16"/>
        <v>86143.471585113046</v>
      </c>
      <c r="BU23" s="53">
        <f t="shared" si="16"/>
        <v>86337.062185628558</v>
      </c>
      <c r="BV23" s="53">
        <f t="shared" si="16"/>
        <v>86531.087843147441</v>
      </c>
      <c r="BW23" s="53">
        <f t="shared" si="16"/>
        <v>86725.549535375205</v>
      </c>
      <c r="BX23" s="53">
        <f t="shared" si="16"/>
        <v>86920.448242214567</v>
      </c>
      <c r="BY23" s="53">
        <f t="shared" si="16"/>
        <v>87115.784945770356</v>
      </c>
      <c r="BZ23" s="53">
        <f t="shared" si="16"/>
        <v>87311.560630354521</v>
      </c>
      <c r="CA23" s="53">
        <f t="shared" si="16"/>
        <v>87507.776282491046</v>
      </c>
      <c r="CB23" s="53">
        <f t="shared" si="16"/>
        <v>87704.432890920943</v>
      </c>
      <c r="CC23" s="53">
        <f t="shared" si="17"/>
        <v>87901.531446607201</v>
      </c>
      <c r="CD23" s="53">
        <f t="shared" si="17"/>
        <v>88099.072942739833</v>
      </c>
      <c r="CE23" s="53">
        <f t="shared" si="17"/>
        <v>88297.058374740838</v>
      </c>
    </row>
    <row r="24" spans="2:83" ht="15" customHeight="1" outlineLevel="1" x14ac:dyDescent="0.2">
      <c r="B24" s="8" t="s">
        <v>19</v>
      </c>
      <c r="D24" s="76">
        <f t="shared" si="22"/>
        <v>5</v>
      </c>
      <c r="E24" s="75"/>
      <c r="F24" s="47"/>
      <c r="G24" s="45">
        <f>'Income Statement'!E19/'Income Statement'!D19-1</f>
        <v>3.5000000000000586E-3</v>
      </c>
      <c r="H24" s="45">
        <f>'Income Statement'!F19/'Income Statement'!E19-1</f>
        <v>3.5000000000000586E-3</v>
      </c>
      <c r="I24" s="45">
        <f>'Income Statement'!G19/'Income Statement'!F19-1</f>
        <v>3.5000000000000586E-3</v>
      </c>
      <c r="J24" s="45">
        <f>'Income Statement'!H19/'Income Statement'!G19-1</f>
        <v>3.5000000000000586E-3</v>
      </c>
      <c r="K24" s="45">
        <f>'Income Statement'!I19/'Income Statement'!H19-1</f>
        <v>3.5000000000000586E-3</v>
      </c>
      <c r="L24" s="45">
        <f>'Income Statement'!J19/'Income Statement'!I19-1</f>
        <v>3.5000000000000586E-3</v>
      </c>
      <c r="M24" s="45">
        <f>'Income Statement'!K19/'Income Statement'!J19-1</f>
        <v>3.5000000000000586E-3</v>
      </c>
      <c r="N24" s="45">
        <f>'Income Statement'!L19/'Income Statement'!K19-1</f>
        <v>3.5000000000000586E-3</v>
      </c>
      <c r="O24" s="45">
        <f>'Income Statement'!M19/'Income Statement'!L19-1</f>
        <v>3.5000000000000586E-3</v>
      </c>
      <c r="P24" s="45">
        <f>'Income Statement'!N19/'Income Statement'!M19-1</f>
        <v>3.5000000000000586E-3</v>
      </c>
      <c r="Q24" s="45">
        <f>'Income Statement'!O19/'Income Statement'!N19-1</f>
        <v>3.5000000000000586E-3</v>
      </c>
      <c r="R24" s="45">
        <f>'Income Statement'!P19/'Income Statement'!O19-1</f>
        <v>3.5000000000000586E-3</v>
      </c>
      <c r="S24" s="45">
        <f>'Income Statement'!Q19/'Income Statement'!P19-1</f>
        <v>3.5000000000000586E-3</v>
      </c>
      <c r="T24" s="45">
        <f>'Income Statement'!R19/'Income Statement'!Q19-1</f>
        <v>3.5000000000000586E-3</v>
      </c>
      <c r="U24" s="45">
        <f>'Income Statement'!S19/'Income Statement'!R19-1</f>
        <v>3.5000000000000586E-3</v>
      </c>
      <c r="V24" s="45">
        <f>'Income Statement'!T19/'Income Statement'!S19-1</f>
        <v>3.5000000000000586E-3</v>
      </c>
      <c r="W24" s="45">
        <f>'Income Statement'!U19/'Income Statement'!T19-1</f>
        <v>3.5000000000000586E-3</v>
      </c>
      <c r="X24" s="45">
        <f>'Income Statement'!V19/'Income Statement'!U19-1</f>
        <v>3.5000000000000586E-3</v>
      </c>
      <c r="Y24" s="45">
        <f>'Income Statement'!W19/'Income Statement'!V19-1</f>
        <v>3.5000000000000586E-3</v>
      </c>
      <c r="Z24" s="45">
        <f>'Income Statement'!X19/'Income Statement'!W19-1</f>
        <v>3.5000000000000586E-3</v>
      </c>
      <c r="AA24" s="45">
        <f>'Income Statement'!Y19/'Income Statement'!X19-1</f>
        <v>3.5000000000000586E-3</v>
      </c>
      <c r="AB24" s="45">
        <f>'Income Statement'!Z19/'Income Statement'!Y19-1</f>
        <v>3.5000000000000586E-3</v>
      </c>
      <c r="AC24" s="45">
        <f>'Income Statement'!AA19/'Income Statement'!Z19-1</f>
        <v>3.5000000000000586E-3</v>
      </c>
      <c r="AD24" s="50"/>
      <c r="AE24" s="45">
        <f ca="1">AVERAGE(OFFSET($F24,,(COLUMNS($F24:F24)-1)*12,,12))</f>
        <v>3.5000000000000586E-3</v>
      </c>
      <c r="AF24" s="45">
        <f ca="1">AVERAGE(OFFSET($F24,,(COLUMNS($F24:G24)-1)*12,,12))</f>
        <v>3.5000000000000586E-3</v>
      </c>
      <c r="AH24" s="45">
        <f t="shared" si="18"/>
        <v>3.5000000000000586E-3</v>
      </c>
      <c r="AI24" s="45">
        <f t="shared" ca="1" si="19"/>
        <v>3.5000000000000586E-3</v>
      </c>
      <c r="AJ24" s="45">
        <f t="shared" ca="1" si="20"/>
        <v>3.5000000000000586E-3</v>
      </c>
      <c r="AL24" s="47"/>
      <c r="AM24" s="48"/>
      <c r="AO24" s="48"/>
      <c r="AP24" s="48"/>
      <c r="AU24" s="53">
        <f>'Income Statement'!AA19</f>
        <v>61648.190341286441</v>
      </c>
      <c r="AV24" s="53">
        <f t="shared" si="21"/>
        <v>61786.732589111605</v>
      </c>
      <c r="AW24" s="53">
        <f t="shared" si="21"/>
        <v>61925.586183536339</v>
      </c>
      <c r="AX24" s="53">
        <f t="shared" si="21"/>
        <v>62064.751824251216</v>
      </c>
      <c r="AY24" s="53">
        <f t="shared" si="21"/>
        <v>62204.230212519236</v>
      </c>
      <c r="AZ24" s="53">
        <f t="shared" si="21"/>
        <v>62344.022051179338</v>
      </c>
      <c r="BA24" s="53">
        <f t="shared" si="21"/>
        <v>62484.128044649959</v>
      </c>
      <c r="BB24" s="53">
        <f t="shared" si="21"/>
        <v>62624.548898932582</v>
      </c>
      <c r="BC24" s="53">
        <f t="shared" si="21"/>
        <v>62765.285321615287</v>
      </c>
      <c r="BD24" s="53">
        <f t="shared" si="21"/>
        <v>62906.338021876312</v>
      </c>
      <c r="BE24" s="53">
        <f t="shared" si="21"/>
        <v>63047.707710487652</v>
      </c>
      <c r="BF24" s="53">
        <f t="shared" si="21"/>
        <v>63189.395099818612</v>
      </c>
      <c r="BG24" s="53">
        <f t="shared" si="21"/>
        <v>63331.4009038394</v>
      </c>
      <c r="BH24" s="53">
        <f t="shared" si="21"/>
        <v>63473.725838124752</v>
      </c>
      <c r="BI24" s="53">
        <f t="shared" si="21"/>
        <v>63616.370619857502</v>
      </c>
      <c r="BJ24" s="53">
        <f t="shared" si="21"/>
        <v>63759.335967832223</v>
      </c>
      <c r="BK24" s="53">
        <f t="shared" si="21"/>
        <v>63902.622602458825</v>
      </c>
      <c r="BL24" s="53">
        <f t="shared" si="15"/>
        <v>64046.231245766212</v>
      </c>
      <c r="BM24" s="53">
        <f t="shared" si="16"/>
        <v>64190.1626214059</v>
      </c>
      <c r="BN24" s="53">
        <f t="shared" si="16"/>
        <v>64334.417454655668</v>
      </c>
      <c r="BO24" s="53">
        <f t="shared" si="16"/>
        <v>64478.99647242322</v>
      </c>
      <c r="BP24" s="53">
        <f t="shared" si="16"/>
        <v>64623.900403249841</v>
      </c>
      <c r="BQ24" s="53">
        <f t="shared" si="16"/>
        <v>64769.129977314071</v>
      </c>
      <c r="BR24" s="53">
        <f t="shared" si="16"/>
        <v>64914.685926435384</v>
      </c>
      <c r="BS24" s="53">
        <f t="shared" si="16"/>
        <v>65060.568984077872</v>
      </c>
      <c r="BT24" s="53">
        <f t="shared" si="16"/>
        <v>65206.779885353943</v>
      </c>
      <c r="BU24" s="53">
        <f t="shared" si="16"/>
        <v>65353.319367028031</v>
      </c>
      <c r="BV24" s="53">
        <f t="shared" si="16"/>
        <v>65500.188167520297</v>
      </c>
      <c r="BW24" s="53">
        <f t="shared" si="16"/>
        <v>65647.387026910365</v>
      </c>
      <c r="BX24" s="53">
        <f t="shared" si="16"/>
        <v>65794.91668694104</v>
      </c>
      <c r="BY24" s="53">
        <f t="shared" si="16"/>
        <v>65942.777891022051</v>
      </c>
      <c r="BZ24" s="53">
        <f t="shared" si="16"/>
        <v>66090.971384233795</v>
      </c>
      <c r="CA24" s="53">
        <f t="shared" si="16"/>
        <v>66239.497913331084</v>
      </c>
      <c r="CB24" s="53">
        <f t="shared" si="16"/>
        <v>66388.358226746917</v>
      </c>
      <c r="CC24" s="53">
        <f t="shared" si="17"/>
        <v>66537.553074596261</v>
      </c>
      <c r="CD24" s="53">
        <f t="shared" si="17"/>
        <v>66687.083208679804</v>
      </c>
      <c r="CE24" s="53">
        <f t="shared" si="17"/>
        <v>66836.949382487772</v>
      </c>
    </row>
    <row r="25" spans="2:83" ht="5.0999999999999996" customHeight="1" outlineLevel="1" x14ac:dyDescent="0.2">
      <c r="B25" s="8"/>
      <c r="D25" s="75"/>
      <c r="E25" s="7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50"/>
      <c r="AE25" s="45"/>
      <c r="AF25" s="45"/>
      <c r="AH25" s="45"/>
      <c r="AI25" s="45"/>
      <c r="AJ25" s="45"/>
      <c r="AL25" s="45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</row>
    <row r="26" spans="2:83" s="54" customFormat="1" ht="15" customHeight="1" x14ac:dyDescent="0.2">
      <c r="B26" s="8" t="s">
        <v>19</v>
      </c>
      <c r="D26" s="32" t="s">
        <v>20</v>
      </c>
      <c r="E26" s="32"/>
      <c r="F26" s="82"/>
      <c r="G26" s="80">
        <f>'Income Statement'!E21/'Income Statement'!D21-1</f>
        <v>2.6277745361918514E-2</v>
      </c>
      <c r="H26" s="80">
        <f>'Income Statement'!F21/'Income Statement'!E21-1</f>
        <v>-1.8996321859007903E-2</v>
      </c>
      <c r="I26" s="80">
        <f>'Income Statement'!G21/'Income Statement'!F21-1</f>
        <v>3.4999999999998366E-3</v>
      </c>
      <c r="J26" s="80">
        <f>'Income Statement'!H21/'Income Statement'!G21-1</f>
        <v>3.5000000000005027E-3</v>
      </c>
      <c r="K26" s="80">
        <f>'Income Statement'!I21/'Income Statement'!H21-1</f>
        <v>3.4999999999998366E-3</v>
      </c>
      <c r="L26" s="80">
        <f>'Income Statement'!J21/'Income Statement'!I21-1</f>
        <v>3.5000000000002807E-3</v>
      </c>
      <c r="M26" s="80">
        <f>'Income Statement'!K21/'Income Statement'!J21-1</f>
        <v>3.4999999999998366E-3</v>
      </c>
      <c r="N26" s="80">
        <f>'Income Statement'!L21/'Income Statement'!K21-1</f>
        <v>3.5000000000002807E-3</v>
      </c>
      <c r="O26" s="80">
        <f>'Income Statement'!M21/'Income Statement'!L21-1</f>
        <v>3.5000000000000586E-3</v>
      </c>
      <c r="P26" s="80">
        <f>'Income Statement'!N21/'Income Statement'!M21-1</f>
        <v>3.5000000000002807E-3</v>
      </c>
      <c r="Q26" s="80">
        <f>'Income Statement'!O21/'Income Statement'!N21-1</f>
        <v>3.4999999999998366E-3</v>
      </c>
      <c r="R26" s="80">
        <f>'Income Statement'!P21/'Income Statement'!O21-1</f>
        <v>6.0465224992273692E-2</v>
      </c>
      <c r="S26" s="80">
        <f>'Income Statement'!Q21/'Income Statement'!P21-1</f>
        <v>3.4999999999998366E-3</v>
      </c>
      <c r="T26" s="80">
        <f>'Income Statement'!R21/'Income Statement'!Q21-1</f>
        <v>3.5000000000000586E-3</v>
      </c>
      <c r="U26" s="80">
        <f>'Income Statement'!S21/'Income Statement'!R21-1</f>
        <v>3.5000000000002807E-3</v>
      </c>
      <c r="V26" s="80">
        <f>'Income Statement'!T21/'Income Statement'!S21-1</f>
        <v>3.5000000000000586E-3</v>
      </c>
      <c r="W26" s="80">
        <f>'Income Statement'!U21/'Income Statement'!T21-1</f>
        <v>3.5000000000000586E-3</v>
      </c>
      <c r="X26" s="80">
        <f>'Income Statement'!V21/'Income Statement'!U21-1</f>
        <v>3.5000000000000586E-3</v>
      </c>
      <c r="Y26" s="80">
        <f>'Income Statement'!W21/'Income Statement'!V21-1</f>
        <v>2.0948244518437242E-4</v>
      </c>
      <c r="Z26" s="80">
        <f>'Income Statement'!X21/'Income Statement'!W21-1</f>
        <v>1.2769933793286725E-2</v>
      </c>
      <c r="AA26" s="80">
        <f>'Income Statement'!Y21/'Income Statement'!X21-1</f>
        <v>2.0294819327990599E-3</v>
      </c>
      <c r="AB26" s="80">
        <f>'Income Statement'!Z21/'Income Statement'!Y21-1</f>
        <v>2.0324602781502943E-3</v>
      </c>
      <c r="AC26" s="80">
        <f>'Income Statement'!AA21/'Income Statement'!Z21-1</f>
        <v>2.0354369443855713E-3</v>
      </c>
      <c r="AD26" s="56"/>
      <c r="AE26" s="80">
        <f ca="1">AVERAGE(OFFSET($F26,,(COLUMNS($F26:F26)-1)*12,,12))</f>
        <v>3.5255839548101239E-3</v>
      </c>
      <c r="AF26" s="80">
        <f ca="1">AVERAGE(OFFSET($F26,,(COLUMNS($F26:G26)-1)*12,,12))</f>
        <v>8.378501698840005E-3</v>
      </c>
      <c r="AH26" s="80">
        <f t="shared" si="18"/>
        <v>2.0354369443855713E-3</v>
      </c>
      <c r="AI26" s="80">
        <f t="shared" ca="1" si="19"/>
        <v>8.378501698840005E-3</v>
      </c>
      <c r="AJ26" s="80">
        <f t="shared" ca="1" si="20"/>
        <v>5.9520428268250644E-3</v>
      </c>
      <c r="AL26" s="55"/>
      <c r="AM26" s="60"/>
      <c r="AO26" s="61"/>
      <c r="AP26" s="61"/>
      <c r="AU26" s="57">
        <f>SUM(AU20:AU24)</f>
        <v>433638.59243629128</v>
      </c>
      <c r="AV26" s="57">
        <f t="shared" ref="AV26:BS26" si="23">SUM(AV20:AV24)</f>
        <v>434613.11034196336</v>
      </c>
      <c r="AW26" s="57">
        <f t="shared" si="23"/>
        <v>435589.81828598771</v>
      </c>
      <c r="AX26" s="57">
        <f t="shared" si="23"/>
        <v>436568.72119004716</v>
      </c>
      <c r="AY26" s="57">
        <f t="shared" si="23"/>
        <v>437549.82398688502</v>
      </c>
      <c r="AZ26" s="57">
        <f t="shared" si="23"/>
        <v>438533.13162032986</v>
      </c>
      <c r="BA26" s="57">
        <f t="shared" si="23"/>
        <v>439518.64904532058</v>
      </c>
      <c r="BB26" s="57">
        <f t="shared" si="23"/>
        <v>440506.38122793165</v>
      </c>
      <c r="BC26" s="57">
        <f t="shared" si="23"/>
        <v>441496.33314539731</v>
      </c>
      <c r="BD26" s="57">
        <f t="shared" si="23"/>
        <v>442488.5097861375</v>
      </c>
      <c r="BE26" s="57">
        <f t="shared" si="23"/>
        <v>443482.9161497826</v>
      </c>
      <c r="BF26" s="57">
        <f t="shared" si="23"/>
        <v>444479.55724719854</v>
      </c>
      <c r="BG26" s="57">
        <f t="shared" si="23"/>
        <v>445478.43810051243</v>
      </c>
      <c r="BH26" s="57">
        <f t="shared" si="23"/>
        <v>446479.56374313741</v>
      </c>
      <c r="BI26" s="57">
        <f t="shared" si="23"/>
        <v>447482.93921979837</v>
      </c>
      <c r="BJ26" s="57">
        <f t="shared" si="23"/>
        <v>448488.56958655716</v>
      </c>
      <c r="BK26" s="57">
        <f t="shared" si="23"/>
        <v>449496.45991083805</v>
      </c>
      <c r="BL26" s="57">
        <f t="shared" si="23"/>
        <v>450506.61527145363</v>
      </c>
      <c r="BM26" s="57">
        <f t="shared" si="23"/>
        <v>451519.04075862991</v>
      </c>
      <c r="BN26" s="57">
        <f t="shared" si="23"/>
        <v>452533.74147403223</v>
      </c>
      <c r="BO26" s="57">
        <f t="shared" si="23"/>
        <v>453550.7225307909</v>
      </c>
      <c r="BP26" s="57">
        <f t="shared" si="23"/>
        <v>454569.98905352713</v>
      </c>
      <c r="BQ26" s="57">
        <f t="shared" si="23"/>
        <v>455591.54617837851</v>
      </c>
      <c r="BR26" s="57">
        <f t="shared" si="23"/>
        <v>456615.39905302518</v>
      </c>
      <c r="BS26" s="57">
        <f t="shared" si="23"/>
        <v>457641.55283671583</v>
      </c>
      <c r="BT26" s="57">
        <f t="shared" ref="BT26:CE26" si="24">SUM(BT20:BT24)</f>
        <v>458670.01270029321</v>
      </c>
      <c r="BU26" s="57">
        <f t="shared" si="24"/>
        <v>459700.78382622101</v>
      </c>
      <c r="BV26" s="57">
        <f t="shared" si="24"/>
        <v>460733.87140860897</v>
      </c>
      <c r="BW26" s="57">
        <f t="shared" si="24"/>
        <v>461769.28065323993</v>
      </c>
      <c r="BX26" s="57">
        <f t="shared" si="24"/>
        <v>462807.01677759562</v>
      </c>
      <c r="BY26" s="57">
        <f t="shared" si="24"/>
        <v>463847.08501088299</v>
      </c>
      <c r="BZ26" s="57">
        <f t="shared" si="24"/>
        <v>464889.49059406068</v>
      </c>
      <c r="CA26" s="57">
        <f t="shared" si="24"/>
        <v>465934.23877986526</v>
      </c>
      <c r="CB26" s="57">
        <f t="shared" si="24"/>
        <v>466981.33483283792</v>
      </c>
      <c r="CC26" s="57">
        <f t="shared" si="24"/>
        <v>468030.78402935079</v>
      </c>
      <c r="CD26" s="57">
        <f t="shared" si="24"/>
        <v>469082.59165763366</v>
      </c>
      <c r="CE26" s="57">
        <f t="shared" si="24"/>
        <v>470136.76301780052</v>
      </c>
    </row>
    <row r="27" spans="2:83" s="54" customFormat="1" ht="5.0999999999999996" customHeight="1" x14ac:dyDescent="0.2">
      <c r="B27" s="58"/>
      <c r="D27" s="41"/>
      <c r="E27" s="41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6"/>
      <c r="AE27" s="55"/>
      <c r="AF27" s="55"/>
      <c r="AH27" s="55"/>
      <c r="AI27" s="55"/>
      <c r="AJ27" s="55"/>
      <c r="AL27" s="55"/>
      <c r="AU27" s="56"/>
    </row>
    <row r="28" spans="2:83" ht="15" customHeight="1" outlineLevel="1" x14ac:dyDescent="0.2">
      <c r="B28" s="59" t="s">
        <v>21</v>
      </c>
      <c r="D28" s="77">
        <v>1</v>
      </c>
      <c r="E28" s="79"/>
      <c r="F28" s="45">
        <f>'Income Statement'!D23/'Income Statement'!D$21</f>
        <v>9.2550738296311455E-2</v>
      </c>
      <c r="G28" s="45">
        <f>'Income Statement'!E23/'Income Statement'!E$21</f>
        <v>9.0180985327391355E-2</v>
      </c>
      <c r="H28" s="45">
        <f>'Income Statement'!F23/'Income Statement'!F$21</f>
        <v>9.1927265245615467E-2</v>
      </c>
      <c r="I28" s="45">
        <f>'Income Statement'!G23/'Income Statement'!G$21</f>
        <v>9.16066419986203E-2</v>
      </c>
      <c r="J28" s="45">
        <f>'Income Statement'!H23/'Income Statement'!H$21</f>
        <v>9.1287137019053569E-2</v>
      </c>
      <c r="K28" s="45">
        <f>'Income Statement'!I23/'Income Statement'!I$21</f>
        <v>9.7466514007103988E-2</v>
      </c>
      <c r="L28" s="45">
        <f>'Income Statement'!J23/'Income Statement'!J$21</f>
        <v>9.7126571008573956E-2</v>
      </c>
      <c r="M28" s="45">
        <f>'Income Statement'!K23/'Income Statement'!K$21</f>
        <v>9.6787813660761307E-2</v>
      </c>
      <c r="N28" s="45">
        <f>'Income Statement'!L23/'Income Statement'!L$21</f>
        <v>9.6450237828362012E-2</v>
      </c>
      <c r="O28" s="45">
        <f>'Income Statement'!M23/'Income Statement'!M$21</f>
        <v>9.6113839390495281E-2</v>
      </c>
      <c r="P28" s="45">
        <f>'Income Statement'!N23/'Income Statement'!N$21</f>
        <v>0.11493433708878358</v>
      </c>
      <c r="Q28" s="45">
        <f>'Income Statement'!O23/'Income Statement'!O$21</f>
        <v>0.11453346994397966</v>
      </c>
      <c r="R28" s="45">
        <f>'Income Statement'!P23/'Income Statement'!P$21</f>
        <v>0.10800304172615761</v>
      </c>
      <c r="S28" s="45">
        <f>'Income Statement'!Q23/'Income Statement'!Q$21</f>
        <v>0.10762634950289748</v>
      </c>
      <c r="T28" s="45">
        <f>'Income Statement'!R23/'Income Statement'!R$21</f>
        <v>0.10725097110403337</v>
      </c>
      <c r="U28" s="45">
        <f>'Income Statement'!S23/'Income Statement'!S$21</f>
        <v>0.10687690194721808</v>
      </c>
      <c r="V28" s="45">
        <f>'Income Statement'!T23/'Income Statement'!T$21</f>
        <v>0.10650413746608678</v>
      </c>
      <c r="W28" s="45">
        <f>'Income Statement'!U23/'Income Statement'!U$21</f>
        <v>0.10613267311020107</v>
      </c>
      <c r="X28" s="45">
        <f>'Income Statement'!V23/'Income Statement'!V$21</f>
        <v>0.1057625043449936</v>
      </c>
      <c r="Y28" s="45">
        <f>'Income Statement'!W23/'Income Statement'!W$21</f>
        <v>0.11161481768589893</v>
      </c>
      <c r="Z28" s="45">
        <f>'Income Statement'!X23/'Income Statement'!X$21</f>
        <v>0.11020747551998347</v>
      </c>
      <c r="AA28" s="45">
        <f>'Income Statement'!Y23/'Income Statement'!Y$21</f>
        <v>0.10998426444240542</v>
      </c>
      <c r="AB28" s="45">
        <f>'Income Statement'!Z23/'Income Statement'!Z$21</f>
        <v>0.11553808337430221</v>
      </c>
      <c r="AC28" s="45">
        <f>'Income Statement'!AA23/'Income Statement'!AA$21</f>
        <v>0.11530339059327574</v>
      </c>
      <c r="AD28" s="50"/>
      <c r="AE28" s="45">
        <f ca="1">AVERAGE(OFFSET($F28,,(COLUMNS($F28:F28)-1)*12,,12))</f>
        <v>9.7580462567921009E-2</v>
      </c>
      <c r="AF28" s="45">
        <f ca="1">AVERAGE(OFFSET($F28,,(COLUMNS($F28:G28)-1)*12,,12))</f>
        <v>0.10923371756812116</v>
      </c>
      <c r="AH28" s="45">
        <f t="shared" si="18"/>
        <v>0.11530339059327574</v>
      </c>
      <c r="AI28" s="45">
        <f t="shared" ca="1" si="19"/>
        <v>0.10923371756812116</v>
      </c>
      <c r="AJ28" s="45">
        <f t="shared" ca="1" si="20"/>
        <v>0.10340709006802108</v>
      </c>
      <c r="AL28" s="45">
        <f ca="1">CHOOSE(AO28,AH28,AI28,AJ28)</f>
        <v>0.10340709006802108</v>
      </c>
      <c r="AM28" s="35">
        <f>1.025^(1/11)-1</f>
        <v>2.2473043743569399E-3</v>
      </c>
      <c r="AO28" s="36">
        <v>3</v>
      </c>
      <c r="AP28" s="36" t="s">
        <v>9</v>
      </c>
      <c r="AR28" s="72">
        <v>0.95</v>
      </c>
      <c r="AS28" s="73">
        <f>1-AR28</f>
        <v>5.0000000000000044E-2</v>
      </c>
      <c r="AU28" s="53">
        <f>'Income Statement'!AA23</f>
        <v>50000</v>
      </c>
      <c r="AV28" s="53">
        <f ca="1">IF($AP28="V",AV$26*$AL28*$AR28+AU28*(1+$AM28)*$AS28,AU28*(1+$AM28))</f>
        <v>45200.591454516376</v>
      </c>
      <c r="AW28" s="53">
        <f t="shared" ref="AW28:CE35" ca="1" si="25">IF($AP28="V",AW$26*$AL28*$AR28+AV28*(1+$AM28)*$AS28,AV28*(1+$AM28))</f>
        <v>45056.030340672245</v>
      </c>
      <c r="AX28" s="53">
        <f t="shared" ca="1" si="25"/>
        <v>45144.950267068394</v>
      </c>
      <c r="AY28" s="53">
        <f t="shared" ca="1" si="25"/>
        <v>45245.786590909847</v>
      </c>
      <c r="AZ28" s="53">
        <f t="shared" ca="1" si="25"/>
        <v>45347.436669562892</v>
      </c>
      <c r="BA28" s="53">
        <f t="shared" ca="1" si="25"/>
        <v>45449.344610102009</v>
      </c>
      <c r="BB28" s="53">
        <f t="shared" ca="1" si="25"/>
        <v>45551.483043268818</v>
      </c>
      <c r="BC28" s="53">
        <f t="shared" ca="1" si="25"/>
        <v>45653.851086472299</v>
      </c>
      <c r="BD28" s="53">
        <f t="shared" ca="1" si="25"/>
        <v>45756.449185529826</v>
      </c>
      <c r="BE28" s="53">
        <f t="shared" ca="1" si="25"/>
        <v>45859.277853929729</v>
      </c>
      <c r="BF28" s="53">
        <f t="shared" ca="1" si="25"/>
        <v>45962.337609655224</v>
      </c>
      <c r="BG28" s="53">
        <f t="shared" ca="1" si="25"/>
        <v>46065.628972021041</v>
      </c>
      <c r="BH28" s="53">
        <f t="shared" ca="1" si="25"/>
        <v>46169.152461517369</v>
      </c>
      <c r="BI28" s="53">
        <f t="shared" ca="1" si="25"/>
        <v>46272.90859980449</v>
      </c>
      <c r="BJ28" s="53">
        <f t="shared" ca="1" si="25"/>
        <v>46376.897909715059</v>
      </c>
      <c r="BK28" s="53">
        <f t="shared" ca="1" si="25"/>
        <v>46481.120915256659</v>
      </c>
      <c r="BL28" s="53">
        <f t="shared" ca="1" si="25"/>
        <v>46585.578141614526</v>
      </c>
      <c r="BM28" s="53">
        <f t="shared" ca="1" si="25"/>
        <v>46690.270115154126</v>
      </c>
      <c r="BN28" s="53">
        <f t="shared" ca="1" si="25"/>
        <v>46795.197363423817</v>
      </c>
      <c r="BO28" s="53">
        <f t="shared" ca="1" si="25"/>
        <v>46900.360415157535</v>
      </c>
      <c r="BP28" s="53">
        <f t="shared" ca="1" si="25"/>
        <v>47005.759800277439</v>
      </c>
      <c r="BQ28" s="53">
        <f t="shared" ca="1" si="25"/>
        <v>47111.396049896575</v>
      </c>
      <c r="BR28" s="53">
        <f t="shared" ca="1" si="25"/>
        <v>47217.269696321564</v>
      </c>
      <c r="BS28" s="53">
        <f t="shared" ca="1" si="25"/>
        <v>47323.381273055304</v>
      </c>
      <c r="BT28" s="53">
        <f t="shared" ca="1" si="25"/>
        <v>47429.731314799603</v>
      </c>
      <c r="BU28" s="53">
        <f t="shared" ca="1" si="25"/>
        <v>47536.320357457924</v>
      </c>
      <c r="BV28" s="53">
        <f t="shared" ca="1" si="25"/>
        <v>47643.148938138074</v>
      </c>
      <c r="BW28" s="53">
        <f t="shared" ca="1" si="25"/>
        <v>47750.217595154885</v>
      </c>
      <c r="BX28" s="53">
        <f t="shared" ca="1" si="25"/>
        <v>47857.526868032975</v>
      </c>
      <c r="BY28" s="53">
        <f t="shared" ca="1" si="25"/>
        <v>47965.077297509408</v>
      </c>
      <c r="BZ28" s="53">
        <f t="shared" ca="1" si="25"/>
        <v>48072.869425536475</v>
      </c>
      <c r="CA28" s="53">
        <f t="shared" ca="1" si="25"/>
        <v>48180.903795284372</v>
      </c>
      <c r="CB28" s="53">
        <f t="shared" ca="1" si="25"/>
        <v>48289.180951143979</v>
      </c>
      <c r="CC28" s="53">
        <f t="shared" ca="1" si="25"/>
        <v>48397.7014387296</v>
      </c>
      <c r="CD28" s="53">
        <f t="shared" ca="1" si="25"/>
        <v>48506.465804881678</v>
      </c>
      <c r="CE28" s="53">
        <f t="shared" ca="1" si="25"/>
        <v>48615.474597669585</v>
      </c>
    </row>
    <row r="29" spans="2:83" ht="15" customHeight="1" outlineLevel="1" x14ac:dyDescent="0.2">
      <c r="B29" s="59" t="s">
        <v>21</v>
      </c>
      <c r="D29" s="77">
        <f>D28+1</f>
        <v>2</v>
      </c>
      <c r="E29" s="79"/>
      <c r="F29" s="45">
        <f>'Income Statement'!D24/'Income Statement'!D$21</f>
        <v>0.10377305153394815</v>
      </c>
      <c r="G29" s="45">
        <f>'Income Statement'!E24/'Income Statement'!E$21</f>
        <v>0.10377305153394817</v>
      </c>
      <c r="H29" s="45">
        <f>'Income Statement'!F24/'Income Statement'!F$21</f>
        <v>0.10377305153394815</v>
      </c>
      <c r="I29" s="45">
        <f>'Income Statement'!G24/'Income Statement'!G$21</f>
        <v>0.10377305153394817</v>
      </c>
      <c r="J29" s="45">
        <f>'Income Statement'!H24/'Income Statement'!H$21</f>
        <v>0.10377305153394817</v>
      </c>
      <c r="K29" s="45">
        <f>'Income Statement'!I24/'Income Statement'!I$21</f>
        <v>0.10377305153394817</v>
      </c>
      <c r="L29" s="45">
        <f>'Income Statement'!J24/'Income Statement'!J$21</f>
        <v>0.10377305153394817</v>
      </c>
      <c r="M29" s="45">
        <f>'Income Statement'!K24/'Income Statement'!K$21</f>
        <v>0.10377305153394817</v>
      </c>
      <c r="N29" s="45">
        <f>'Income Statement'!L24/'Income Statement'!L$21</f>
        <v>0.10377305153394817</v>
      </c>
      <c r="O29" s="45">
        <f>'Income Statement'!M24/'Income Statement'!M$21</f>
        <v>0.10377305153394817</v>
      </c>
      <c r="P29" s="45">
        <f>'Income Statement'!N24/'Income Statement'!N$21</f>
        <v>0.10377305153394815</v>
      </c>
      <c r="Q29" s="45">
        <f>'Income Statement'!O24/'Income Statement'!O$21</f>
        <v>0.10377305153394817</v>
      </c>
      <c r="R29" s="45">
        <f>'Income Statement'!P24/'Income Statement'!P$21</f>
        <v>0.10377305153394815</v>
      </c>
      <c r="S29" s="45">
        <f>'Income Statement'!Q24/'Income Statement'!Q$21</f>
        <v>0.10377305153394817</v>
      </c>
      <c r="T29" s="45">
        <f>'Income Statement'!R24/'Income Statement'!R$21</f>
        <v>0.10377305153394817</v>
      </c>
      <c r="U29" s="45">
        <f>'Income Statement'!S24/'Income Statement'!S$21</f>
        <v>0.10377305153394817</v>
      </c>
      <c r="V29" s="45">
        <f>'Income Statement'!T24/'Income Statement'!T$21</f>
        <v>0.10377305153394817</v>
      </c>
      <c r="W29" s="45">
        <f>'Income Statement'!U24/'Income Statement'!U$21</f>
        <v>0.10377305153394817</v>
      </c>
      <c r="X29" s="45">
        <f>'Income Statement'!V24/'Income Statement'!V$21</f>
        <v>0.10377305153394817</v>
      </c>
      <c r="Y29" s="45">
        <f>'Income Statement'!W24/'Income Statement'!W$21</f>
        <v>0.10377305153394817</v>
      </c>
      <c r="Z29" s="45">
        <f>'Income Statement'!X24/'Income Statement'!X$21</f>
        <v>0.10377305153394817</v>
      </c>
      <c r="AA29" s="45">
        <f>'Income Statement'!Y24/'Income Statement'!Y$21</f>
        <v>0.10377305153394817</v>
      </c>
      <c r="AB29" s="45">
        <f>'Income Statement'!Z24/'Income Statement'!Z$21</f>
        <v>0.10377305153394818</v>
      </c>
      <c r="AC29" s="45">
        <f>'Income Statement'!AA24/'Income Statement'!AA$21</f>
        <v>0.10377305153394817</v>
      </c>
      <c r="AD29" s="50"/>
      <c r="AE29" s="45">
        <f ca="1">AVERAGE(OFFSET($F29,,(COLUMNS($F29:F29)-1)*12,,12))</f>
        <v>0.10377305153394813</v>
      </c>
      <c r="AF29" s="45">
        <f ca="1">AVERAGE(OFFSET($F29,,(COLUMNS($F29:G29)-1)*12,,12))</f>
        <v>0.10377305153394813</v>
      </c>
      <c r="AH29" s="45">
        <f t="shared" si="18"/>
        <v>0.10377305153394817</v>
      </c>
      <c r="AI29" s="45">
        <f t="shared" ca="1" si="19"/>
        <v>0.10377305153394813</v>
      </c>
      <c r="AJ29" s="45">
        <f t="shared" ca="1" si="20"/>
        <v>0.10377305153394813</v>
      </c>
      <c r="AL29" s="45">
        <f t="shared" ref="AL29:AL37" ca="1" si="26">CHOOSE(AO29,AH29,AI29,AJ29)</f>
        <v>0.10377305153394813</v>
      </c>
      <c r="AM29" s="35">
        <f t="shared" ref="AM29:AM37" si="27">1.025^(1/11)-1</f>
        <v>2.2473043743569399E-3</v>
      </c>
      <c r="AO29" s="36">
        <v>3</v>
      </c>
      <c r="AP29" s="36" t="s">
        <v>9</v>
      </c>
      <c r="AR29" s="72">
        <v>0.8</v>
      </c>
      <c r="AS29" s="73">
        <f t="shared" ref="AS29:AS37" si="28">1-AR29</f>
        <v>0.19999999999999996</v>
      </c>
      <c r="AU29" s="53">
        <f>'Income Statement'!AA24</f>
        <v>45000</v>
      </c>
      <c r="AV29" s="53">
        <f t="shared" ref="AV29:BK37" ca="1" si="29">IF($AP29="V",AV$26*$AL29*$AR29+AU29*(1+$AM29)*$AS29,AU29*(1+$AM29))</f>
        <v>45101.128696846055</v>
      </c>
      <c r="AW29" s="53">
        <f t="shared" ca="1" si="29"/>
        <v>45202.484660654911</v>
      </c>
      <c r="AX29" s="53">
        <f t="shared" ca="1" si="29"/>
        <v>45304.068402164594</v>
      </c>
      <c r="AY29" s="53">
        <f t="shared" ca="1" si="29"/>
        <v>45405.880433260951</v>
      </c>
      <c r="AZ29" s="53">
        <f t="shared" ca="1" si="29"/>
        <v>45507.921266980149</v>
      </c>
      <c r="BA29" s="53">
        <f t="shared" ca="1" si="29"/>
        <v>45610.191417511312</v>
      </c>
      <c r="BB29" s="53">
        <f t="shared" ca="1" si="29"/>
        <v>45712.691400199154</v>
      </c>
      <c r="BC29" s="53">
        <f t="shared" ca="1" si="29"/>
        <v>45815.421731546448</v>
      </c>
      <c r="BD29" s="53">
        <f t="shared" ca="1" si="29"/>
        <v>45918.382929216757</v>
      </c>
      <c r="BE29" s="53">
        <f t="shared" ca="1" si="29"/>
        <v>46021.575512036987</v>
      </c>
      <c r="BF29" s="53">
        <f t="shared" ca="1" si="29"/>
        <v>46124.999999999978</v>
      </c>
      <c r="BG29" s="53">
        <f t="shared" ca="1" si="29"/>
        <v>46228.656914267194</v>
      </c>
      <c r="BH29" s="53">
        <f t="shared" ca="1" si="29"/>
        <v>46332.546777171272</v>
      </c>
      <c r="BI29" s="53">
        <f t="shared" ca="1" si="29"/>
        <v>46436.670112218715</v>
      </c>
      <c r="BJ29" s="53">
        <f t="shared" ca="1" si="29"/>
        <v>46541.027444092477</v>
      </c>
      <c r="BK29" s="53">
        <f t="shared" ca="1" si="29"/>
        <v>46645.619298654645</v>
      </c>
      <c r="BL29" s="53">
        <f t="shared" ca="1" si="25"/>
        <v>46750.446202949097</v>
      </c>
      <c r="BM29" s="53">
        <f t="shared" ca="1" si="25"/>
        <v>46855.508685204128</v>
      </c>
      <c r="BN29" s="53">
        <f t="shared" ca="1" si="25"/>
        <v>46960.807274835104</v>
      </c>
      <c r="BO29" s="53">
        <f t="shared" ca="1" si="25"/>
        <v>47066.342502447173</v>
      </c>
      <c r="BP29" s="53">
        <f t="shared" ca="1" si="25"/>
        <v>47172.114899837907</v>
      </c>
      <c r="BQ29" s="53">
        <f t="shared" ca="1" si="25"/>
        <v>47278.124999999978</v>
      </c>
      <c r="BR29" s="53">
        <f t="shared" ca="1" si="25"/>
        <v>47384.37333712387</v>
      </c>
      <c r="BS29" s="53">
        <f t="shared" ca="1" si="25"/>
        <v>47490.860446600549</v>
      </c>
      <c r="BT29" s="53">
        <f t="shared" ca="1" si="25"/>
        <v>47597.586865024168</v>
      </c>
      <c r="BU29" s="53">
        <f t="shared" ca="1" si="25"/>
        <v>47704.553130194778</v>
      </c>
      <c r="BV29" s="53">
        <f t="shared" ca="1" si="25"/>
        <v>47811.759781121007</v>
      </c>
      <c r="BW29" s="53">
        <f t="shared" ca="1" si="25"/>
        <v>47919.207358022817</v>
      </c>
      <c r="BX29" s="53">
        <f t="shared" ca="1" si="25"/>
        <v>48026.896402334227</v>
      </c>
      <c r="BY29" s="53">
        <f t="shared" ca="1" si="25"/>
        <v>48134.827456705978</v>
      </c>
      <c r="BZ29" s="53">
        <f t="shared" ca="1" si="25"/>
        <v>48243.001065008342</v>
      </c>
      <c r="CA29" s="53">
        <f t="shared" ca="1" si="25"/>
        <v>48351.417772333851</v>
      </c>
      <c r="CB29" s="53">
        <f t="shared" ca="1" si="25"/>
        <v>48460.078124999978</v>
      </c>
      <c r="CC29" s="53">
        <f t="shared" ca="1" si="25"/>
        <v>48568.982670551966</v>
      </c>
      <c r="CD29" s="53">
        <f t="shared" ca="1" si="25"/>
        <v>48678.131957765567</v>
      </c>
      <c r="CE29" s="53">
        <f t="shared" ca="1" si="25"/>
        <v>48787.526536649777</v>
      </c>
    </row>
    <row r="30" spans="2:83" ht="15" customHeight="1" outlineLevel="1" x14ac:dyDescent="0.2">
      <c r="B30" s="59" t="s">
        <v>21</v>
      </c>
      <c r="D30" s="77">
        <f t="shared" ref="D30:D37" si="30">D29+1</f>
        <v>3</v>
      </c>
      <c r="E30" s="79"/>
      <c r="F30" s="45">
        <f>'Income Statement'!D25/'Income Statement'!D$21</f>
        <v>8.0712373415293012E-2</v>
      </c>
      <c r="G30" s="45">
        <f>'Income Statement'!E25/'Income Statement'!E$21</f>
        <v>8.0712373415293012E-2</v>
      </c>
      <c r="H30" s="45">
        <f>'Income Statement'!F25/'Income Statement'!F$21</f>
        <v>8.0712373415293012E-2</v>
      </c>
      <c r="I30" s="45">
        <f>'Income Statement'!G25/'Income Statement'!G$21</f>
        <v>8.0712373415293012E-2</v>
      </c>
      <c r="J30" s="45">
        <f>'Income Statement'!H25/'Income Statement'!H$21</f>
        <v>8.0712373415293012E-2</v>
      </c>
      <c r="K30" s="45">
        <f>'Income Statement'!I25/'Income Statement'!I$21</f>
        <v>8.0712373415293012E-2</v>
      </c>
      <c r="L30" s="45">
        <f>'Income Statement'!J25/'Income Statement'!J$21</f>
        <v>8.0712373415293012E-2</v>
      </c>
      <c r="M30" s="45">
        <f>'Income Statement'!K25/'Income Statement'!K$21</f>
        <v>8.0712373415293012E-2</v>
      </c>
      <c r="N30" s="45">
        <f>'Income Statement'!L25/'Income Statement'!L$21</f>
        <v>8.0712373415293012E-2</v>
      </c>
      <c r="O30" s="45">
        <f>'Income Statement'!M25/'Income Statement'!M$21</f>
        <v>8.0712373415293012E-2</v>
      </c>
      <c r="P30" s="45">
        <f>'Income Statement'!N25/'Income Statement'!N$21</f>
        <v>8.0712373415293012E-2</v>
      </c>
      <c r="Q30" s="45">
        <f>'Income Statement'!O25/'Income Statement'!O$21</f>
        <v>8.0712373415293012E-2</v>
      </c>
      <c r="R30" s="45">
        <f>'Income Statement'!P25/'Income Statement'!P$21</f>
        <v>8.0712373415293012E-2</v>
      </c>
      <c r="S30" s="45">
        <f>'Income Statement'!Q25/'Income Statement'!Q$21</f>
        <v>8.0712373415293012E-2</v>
      </c>
      <c r="T30" s="45">
        <f>'Income Statement'!R25/'Income Statement'!R$21</f>
        <v>8.0712373415292998E-2</v>
      </c>
      <c r="U30" s="45">
        <f>'Income Statement'!S25/'Income Statement'!S$21</f>
        <v>8.0712373415293012E-2</v>
      </c>
      <c r="V30" s="45">
        <f>'Income Statement'!T25/'Income Statement'!T$21</f>
        <v>8.0712373415293012E-2</v>
      </c>
      <c r="W30" s="45">
        <f>'Income Statement'!U25/'Income Statement'!U$21</f>
        <v>8.0712373415293012E-2</v>
      </c>
      <c r="X30" s="45">
        <f>'Income Statement'!V25/'Income Statement'!V$21</f>
        <v>8.0712373415293026E-2</v>
      </c>
      <c r="Y30" s="45">
        <f>'Income Statement'!W25/'Income Statement'!W$21</f>
        <v>8.0712373415293012E-2</v>
      </c>
      <c r="Z30" s="45">
        <f>'Income Statement'!X25/'Income Statement'!X$21</f>
        <v>8.0712373415293012E-2</v>
      </c>
      <c r="AA30" s="45">
        <f>'Income Statement'!Y25/'Income Statement'!Y$21</f>
        <v>8.0712373415292998E-2</v>
      </c>
      <c r="AB30" s="45">
        <f>'Income Statement'!Z25/'Income Statement'!Z$21</f>
        <v>8.0712373415293012E-2</v>
      </c>
      <c r="AC30" s="45">
        <f>'Income Statement'!AA25/'Income Statement'!AA$21</f>
        <v>8.0712373415293012E-2</v>
      </c>
      <c r="AD30" s="50"/>
      <c r="AE30" s="45">
        <f ca="1">AVERAGE(OFFSET($F30,,(COLUMNS($F30:F30)-1)*12,,12))</f>
        <v>8.0712373415293012E-2</v>
      </c>
      <c r="AF30" s="45">
        <f ca="1">AVERAGE(OFFSET($F30,,(COLUMNS($F30:G30)-1)*12,,12))</f>
        <v>8.0712373415293026E-2</v>
      </c>
      <c r="AH30" s="45">
        <f t="shared" si="18"/>
        <v>8.0712373415293012E-2</v>
      </c>
      <c r="AI30" s="45">
        <f t="shared" ca="1" si="19"/>
        <v>8.0712373415293026E-2</v>
      </c>
      <c r="AJ30" s="45">
        <f t="shared" ca="1" si="20"/>
        <v>8.0712373415293026E-2</v>
      </c>
      <c r="AL30" s="45">
        <f t="shared" ca="1" si="26"/>
        <v>8.0712373415293026E-2</v>
      </c>
      <c r="AM30" s="35">
        <f t="shared" si="27"/>
        <v>2.2473043743569399E-3</v>
      </c>
      <c r="AO30" s="36">
        <v>3</v>
      </c>
      <c r="AP30" s="36" t="s">
        <v>9</v>
      </c>
      <c r="AR30" s="72">
        <v>0.75</v>
      </c>
      <c r="AS30" s="73">
        <f t="shared" si="28"/>
        <v>0.25</v>
      </c>
      <c r="AU30" s="53">
        <f>'Income Statement'!AA25</f>
        <v>35000</v>
      </c>
      <c r="AV30" s="53">
        <f t="shared" ca="1" si="29"/>
        <v>35078.655653102498</v>
      </c>
      <c r="AW30" s="53">
        <f t="shared" ca="1" si="25"/>
        <v>35157.488069398278</v>
      </c>
      <c r="AX30" s="53">
        <f t="shared" ca="1" si="25"/>
        <v>35236.497646128038</v>
      </c>
      <c r="AY30" s="53">
        <f t="shared" ca="1" si="25"/>
        <v>35315.684781425203</v>
      </c>
      <c r="AZ30" s="53">
        <f t="shared" ca="1" si="25"/>
        <v>35395.049874317912</v>
      </c>
      <c r="BA30" s="53">
        <f t="shared" ca="1" si="25"/>
        <v>35474.593324731039</v>
      </c>
      <c r="BB30" s="53">
        <f t="shared" ca="1" si="25"/>
        <v>35554.315533488247</v>
      </c>
      <c r="BC30" s="53">
        <f t="shared" ca="1" si="25"/>
        <v>35634.216902313921</v>
      </c>
      <c r="BD30" s="53">
        <f t="shared" ca="1" si="25"/>
        <v>35714.29783383527</v>
      </c>
      <c r="BE30" s="53">
        <f t="shared" ca="1" si="25"/>
        <v>35794.558731584337</v>
      </c>
      <c r="BF30" s="53">
        <f t="shared" ca="1" si="25"/>
        <v>35875</v>
      </c>
      <c r="BG30" s="53">
        <f t="shared" ca="1" si="25"/>
        <v>35955.622044430056</v>
      </c>
      <c r="BH30" s="53">
        <f t="shared" ca="1" si="25"/>
        <v>36036.42527113323</v>
      </c>
      <c r="BI30" s="53">
        <f t="shared" ca="1" si="25"/>
        <v>36117.410087281241</v>
      </c>
      <c r="BJ30" s="53">
        <f t="shared" ca="1" si="25"/>
        <v>36198.576900960834</v>
      </c>
      <c r="BK30" s="53">
        <f t="shared" ca="1" si="25"/>
        <v>36279.926121175857</v>
      </c>
      <c r="BL30" s="53">
        <f t="shared" ca="1" si="25"/>
        <v>36361.458157849316</v>
      </c>
      <c r="BM30" s="53">
        <f t="shared" ca="1" si="25"/>
        <v>36443.17342182545</v>
      </c>
      <c r="BN30" s="53">
        <f t="shared" ca="1" si="25"/>
        <v>36525.07232487177</v>
      </c>
      <c r="BO30" s="53">
        <f t="shared" ca="1" si="25"/>
        <v>36607.155279681159</v>
      </c>
      <c r="BP30" s="53">
        <f t="shared" ca="1" si="25"/>
        <v>36689.422699873947</v>
      </c>
      <c r="BQ30" s="53">
        <f t="shared" ca="1" si="25"/>
        <v>36771.875</v>
      </c>
      <c r="BR30" s="53">
        <f t="shared" ca="1" si="25"/>
        <v>36854.512595540808</v>
      </c>
      <c r="BS30" s="53">
        <f t="shared" ca="1" si="25"/>
        <v>36937.33590291156</v>
      </c>
      <c r="BT30" s="53">
        <f t="shared" ca="1" si="25"/>
        <v>37020.34533946326</v>
      </c>
      <c r="BU30" s="53">
        <f t="shared" ca="1" si="25"/>
        <v>37103.541323484838</v>
      </c>
      <c r="BV30" s="53">
        <f t="shared" ca="1" si="25"/>
        <v>37186.924274205245</v>
      </c>
      <c r="BW30" s="53">
        <f t="shared" ca="1" si="25"/>
        <v>37270.494611795548</v>
      </c>
      <c r="BX30" s="53">
        <f t="shared" ca="1" si="25"/>
        <v>37354.252757371083</v>
      </c>
      <c r="BY30" s="53">
        <f t="shared" ca="1" si="25"/>
        <v>37438.199132993555</v>
      </c>
      <c r="BZ30" s="53">
        <f t="shared" ca="1" si="25"/>
        <v>37522.334161673178</v>
      </c>
      <c r="CA30" s="53">
        <f t="shared" ca="1" si="25"/>
        <v>37606.658267370789</v>
      </c>
      <c r="CB30" s="53">
        <f t="shared" ca="1" si="25"/>
        <v>37691.171875</v>
      </c>
      <c r="CC30" s="53">
        <f t="shared" ca="1" si="25"/>
        <v>37775.875410429326</v>
      </c>
      <c r="CD30" s="53">
        <f t="shared" ca="1" si="25"/>
        <v>37860.769300484346</v>
      </c>
      <c r="CE30" s="53">
        <f t="shared" ca="1" si="25"/>
        <v>37945.853972949837</v>
      </c>
    </row>
    <row r="31" spans="2:83" ht="15" customHeight="1" outlineLevel="1" x14ac:dyDescent="0.2">
      <c r="B31" s="59" t="s">
        <v>21</v>
      </c>
      <c r="D31" s="77">
        <f t="shared" si="30"/>
        <v>4</v>
      </c>
      <c r="E31" s="79"/>
      <c r="F31" s="45">
        <f>'Income Statement'!D26/'Income Statement'!D$21</f>
        <v>6.9182034355965441E-2</v>
      </c>
      <c r="G31" s="45">
        <f>'Income Statement'!E26/'Income Statement'!E$21</f>
        <v>6.9182034355965441E-2</v>
      </c>
      <c r="H31" s="45">
        <f>'Income Statement'!F26/'Income Statement'!F$21</f>
        <v>6.9182034355965441E-2</v>
      </c>
      <c r="I31" s="45">
        <f>'Income Statement'!G26/'Income Statement'!G$21</f>
        <v>6.9182034355965441E-2</v>
      </c>
      <c r="J31" s="45">
        <f>'Income Statement'!H26/'Income Statement'!H$21</f>
        <v>6.9182034355965441E-2</v>
      </c>
      <c r="K31" s="45">
        <f>'Income Statement'!I26/'Income Statement'!I$21</f>
        <v>6.9182034355965441E-2</v>
      </c>
      <c r="L31" s="45">
        <f>'Income Statement'!J26/'Income Statement'!J$21</f>
        <v>6.9182034355965441E-2</v>
      </c>
      <c r="M31" s="45">
        <f>'Income Statement'!K26/'Income Statement'!K$21</f>
        <v>6.9182034355965441E-2</v>
      </c>
      <c r="N31" s="45">
        <f>'Income Statement'!L26/'Income Statement'!L$21</f>
        <v>6.9182034355965441E-2</v>
      </c>
      <c r="O31" s="45">
        <f>'Income Statement'!M26/'Income Statement'!M$21</f>
        <v>6.9182034355965441E-2</v>
      </c>
      <c r="P31" s="45">
        <f>'Income Statement'!N26/'Income Statement'!N$21</f>
        <v>6.9182034355965441E-2</v>
      </c>
      <c r="Q31" s="45">
        <f>'Income Statement'!O26/'Income Statement'!O$21</f>
        <v>6.9182034355965441E-2</v>
      </c>
      <c r="R31" s="45">
        <f>'Income Statement'!P26/'Income Statement'!P$21</f>
        <v>6.9182034355965441E-2</v>
      </c>
      <c r="S31" s="45">
        <f>'Income Statement'!Q26/'Income Statement'!Q$21</f>
        <v>6.9182034355965441E-2</v>
      </c>
      <c r="T31" s="45">
        <f>'Income Statement'!R26/'Income Statement'!R$21</f>
        <v>6.9182034355965441E-2</v>
      </c>
      <c r="U31" s="45">
        <f>'Income Statement'!S26/'Income Statement'!S$21</f>
        <v>6.9182034355965441E-2</v>
      </c>
      <c r="V31" s="45">
        <f>'Income Statement'!T26/'Income Statement'!T$21</f>
        <v>6.9182034355965441E-2</v>
      </c>
      <c r="W31" s="45">
        <f>'Income Statement'!U26/'Income Statement'!U$21</f>
        <v>6.9182034355965441E-2</v>
      </c>
      <c r="X31" s="45">
        <f>'Income Statement'!V26/'Income Statement'!V$21</f>
        <v>6.9182034355965441E-2</v>
      </c>
      <c r="Y31" s="45">
        <f>'Income Statement'!W26/'Income Statement'!W$21</f>
        <v>6.9182034355965441E-2</v>
      </c>
      <c r="Z31" s="45">
        <f>'Income Statement'!X26/'Income Statement'!X$21</f>
        <v>6.9182034355965441E-2</v>
      </c>
      <c r="AA31" s="45">
        <f>'Income Statement'!Y26/'Income Statement'!Y$21</f>
        <v>6.9182034355965441E-2</v>
      </c>
      <c r="AB31" s="45">
        <f>'Income Statement'!Z26/'Income Statement'!Z$21</f>
        <v>6.9182034355965441E-2</v>
      </c>
      <c r="AC31" s="45">
        <f>'Income Statement'!AA26/'Income Statement'!AA$21</f>
        <v>6.9182034355965441E-2</v>
      </c>
      <c r="AD31" s="50"/>
      <c r="AE31" s="45">
        <f ca="1">AVERAGE(OFFSET($F31,,(COLUMNS($F31:F31)-1)*12,,12))</f>
        <v>6.9182034355965455E-2</v>
      </c>
      <c r="AF31" s="45">
        <f ca="1">AVERAGE(OFFSET($F31,,(COLUMNS($F31:G31)-1)*12,,12))</f>
        <v>6.9182034355965455E-2</v>
      </c>
      <c r="AH31" s="45">
        <f t="shared" si="18"/>
        <v>6.9182034355965441E-2</v>
      </c>
      <c r="AI31" s="45">
        <f t="shared" ca="1" si="19"/>
        <v>6.9182034355965455E-2</v>
      </c>
      <c r="AJ31" s="45">
        <f t="shared" ca="1" si="20"/>
        <v>6.9182034355965455E-2</v>
      </c>
      <c r="AL31" s="45">
        <f t="shared" ca="1" si="26"/>
        <v>6.9182034355965455E-2</v>
      </c>
      <c r="AM31" s="35">
        <f t="shared" si="27"/>
        <v>2.2473043743569399E-3</v>
      </c>
      <c r="AO31" s="36">
        <v>3</v>
      </c>
      <c r="AP31" s="36" t="s">
        <v>9</v>
      </c>
      <c r="AR31" s="72">
        <v>0.75</v>
      </c>
      <c r="AS31" s="73">
        <f t="shared" si="28"/>
        <v>0.25</v>
      </c>
      <c r="AU31" s="53">
        <f>'Income Statement'!AA26</f>
        <v>30000</v>
      </c>
      <c r="AV31" s="53">
        <f t="shared" ca="1" si="29"/>
        <v>30067.419131230716</v>
      </c>
      <c r="AW31" s="53">
        <f t="shared" ca="1" si="25"/>
        <v>30134.98977376995</v>
      </c>
      <c r="AX31" s="53">
        <f t="shared" ca="1" si="25"/>
        <v>30202.712268109746</v>
      </c>
      <c r="AY31" s="53">
        <f t="shared" ca="1" si="25"/>
        <v>30270.586955507319</v>
      </c>
      <c r="AZ31" s="53">
        <f t="shared" ca="1" si="25"/>
        <v>30338.614177986783</v>
      </c>
      <c r="BA31" s="53">
        <f t="shared" ca="1" si="25"/>
        <v>30406.794278340894</v>
      </c>
      <c r="BB31" s="53">
        <f t="shared" ca="1" si="25"/>
        <v>30475.127600132782</v>
      </c>
      <c r="BC31" s="53">
        <f t="shared" ca="1" si="25"/>
        <v>30543.614487697647</v>
      </c>
      <c r="BD31" s="53">
        <f t="shared" ca="1" si="25"/>
        <v>30612.255286144522</v>
      </c>
      <c r="BE31" s="53">
        <f t="shared" ca="1" si="25"/>
        <v>30681.050341358008</v>
      </c>
      <c r="BF31" s="53">
        <f t="shared" ca="1" si="25"/>
        <v>30750.000000000007</v>
      </c>
      <c r="BG31" s="53">
        <f t="shared" ca="1" si="25"/>
        <v>30819.104609511483</v>
      </c>
      <c r="BH31" s="53">
        <f t="shared" ca="1" si="25"/>
        <v>30888.364518114202</v>
      </c>
      <c r="BI31" s="53">
        <f t="shared" ca="1" si="25"/>
        <v>30957.78007481249</v>
      </c>
      <c r="BJ31" s="53">
        <f t="shared" ca="1" si="25"/>
        <v>31027.351629394998</v>
      </c>
      <c r="BK31" s="53">
        <f t="shared" ca="1" si="25"/>
        <v>31097.079532436448</v>
      </c>
      <c r="BL31" s="53">
        <f t="shared" ca="1" si="25"/>
        <v>31166.964135299419</v>
      </c>
      <c r="BM31" s="53">
        <f t="shared" ca="1" si="25"/>
        <v>31237.0057901361</v>
      </c>
      <c r="BN31" s="53">
        <f t="shared" ca="1" si="25"/>
        <v>31307.204849890088</v>
      </c>
      <c r="BO31" s="53">
        <f t="shared" ca="1" si="25"/>
        <v>31377.561668298131</v>
      </c>
      <c r="BP31" s="53">
        <f t="shared" ca="1" si="25"/>
        <v>31448.076599891956</v>
      </c>
      <c r="BQ31" s="53">
        <f t="shared" ca="1" si="25"/>
        <v>31518.750000000004</v>
      </c>
      <c r="BR31" s="53">
        <f t="shared" ca="1" si="25"/>
        <v>31589.582224749265</v>
      </c>
      <c r="BS31" s="53">
        <f t="shared" ca="1" si="25"/>
        <v>31660.573631067051</v>
      </c>
      <c r="BT31" s="53">
        <f t="shared" ca="1" si="25"/>
        <v>31731.724576682798</v>
      </c>
      <c r="BU31" s="53">
        <f t="shared" ca="1" si="25"/>
        <v>31803.035420129869</v>
      </c>
      <c r="BV31" s="53">
        <f t="shared" ca="1" si="25"/>
        <v>31874.506520747356</v>
      </c>
      <c r="BW31" s="53">
        <f t="shared" ca="1" si="25"/>
        <v>31946.138238681899</v>
      </c>
      <c r="BX31" s="53">
        <f t="shared" ca="1" si="25"/>
        <v>32017.9309348895</v>
      </c>
      <c r="BY31" s="53">
        <f t="shared" ca="1" si="25"/>
        <v>32089.884971137337</v>
      </c>
      <c r="BZ31" s="53">
        <f t="shared" ca="1" si="25"/>
        <v>32162.000710005585</v>
      </c>
      <c r="CA31" s="53">
        <f t="shared" ca="1" si="25"/>
        <v>32234.278514889251</v>
      </c>
      <c r="CB31" s="53">
        <f t="shared" ca="1" si="25"/>
        <v>32306.71875</v>
      </c>
      <c r="CC31" s="53">
        <f t="shared" ca="1" si="25"/>
        <v>32379.321780367995</v>
      </c>
      <c r="CD31" s="53">
        <f t="shared" ca="1" si="25"/>
        <v>32452.087971843728</v>
      </c>
      <c r="CE31" s="53">
        <f t="shared" ca="1" si="25"/>
        <v>32525.017691099863</v>
      </c>
    </row>
    <row r="32" spans="2:83" ht="15" customHeight="1" outlineLevel="1" x14ac:dyDescent="0.2">
      <c r="B32" s="59" t="s">
        <v>21</v>
      </c>
      <c r="D32" s="77">
        <f t="shared" si="30"/>
        <v>5</v>
      </c>
      <c r="E32" s="79"/>
      <c r="F32" s="45">
        <f>'Income Statement'!D27/'Income Statement'!D$21</f>
        <v>5.765169529663787E-2</v>
      </c>
      <c r="G32" s="45">
        <f>'Income Statement'!E27/'Income Statement'!E$21</f>
        <v>5.7651695296637863E-2</v>
      </c>
      <c r="H32" s="45">
        <f>'Income Statement'!F27/'Income Statement'!F$21</f>
        <v>5.765169529663787E-2</v>
      </c>
      <c r="I32" s="45">
        <f>'Income Statement'!G27/'Income Statement'!G$21</f>
        <v>5.765169529663787E-2</v>
      </c>
      <c r="J32" s="45">
        <f>'Income Statement'!H27/'Income Statement'!H$21</f>
        <v>5.765169529663787E-2</v>
      </c>
      <c r="K32" s="45">
        <f>'Income Statement'!I27/'Income Statement'!I$21</f>
        <v>5.765169529663787E-2</v>
      </c>
      <c r="L32" s="45">
        <f>'Income Statement'!J27/'Income Statement'!J$21</f>
        <v>5.7651695296637877E-2</v>
      </c>
      <c r="M32" s="45">
        <f>'Income Statement'!K27/'Income Statement'!K$21</f>
        <v>5.765169529663787E-2</v>
      </c>
      <c r="N32" s="45">
        <f>'Income Statement'!L27/'Income Statement'!L$21</f>
        <v>5.765169529663787E-2</v>
      </c>
      <c r="O32" s="45">
        <f>'Income Statement'!M27/'Income Statement'!M$21</f>
        <v>5.7651695296637877E-2</v>
      </c>
      <c r="P32" s="45">
        <f>'Income Statement'!N27/'Income Statement'!N$21</f>
        <v>5.765169529663787E-2</v>
      </c>
      <c r="Q32" s="45">
        <f>'Income Statement'!O27/'Income Statement'!O$21</f>
        <v>5.765169529663787E-2</v>
      </c>
      <c r="R32" s="45">
        <f>'Income Statement'!P27/'Income Statement'!P$21</f>
        <v>5.765169529663787E-2</v>
      </c>
      <c r="S32" s="45">
        <f>'Income Statement'!Q27/'Income Statement'!Q$21</f>
        <v>5.765169529663787E-2</v>
      </c>
      <c r="T32" s="45">
        <f>'Income Statement'!R27/'Income Statement'!R$21</f>
        <v>5.765169529663787E-2</v>
      </c>
      <c r="U32" s="45">
        <f>'Income Statement'!S27/'Income Statement'!S$21</f>
        <v>5.765169529663787E-2</v>
      </c>
      <c r="V32" s="45">
        <f>'Income Statement'!T27/'Income Statement'!T$21</f>
        <v>5.765169529663787E-2</v>
      </c>
      <c r="W32" s="45">
        <f>'Income Statement'!U27/'Income Statement'!U$21</f>
        <v>5.765169529663787E-2</v>
      </c>
      <c r="X32" s="45">
        <f>'Income Statement'!V27/'Income Statement'!V$21</f>
        <v>5.765169529663787E-2</v>
      </c>
      <c r="Y32" s="45">
        <f>'Income Statement'!W27/'Income Statement'!W$21</f>
        <v>5.765169529663787E-2</v>
      </c>
      <c r="Z32" s="45">
        <f>'Income Statement'!X27/'Income Statement'!X$21</f>
        <v>5.7651695296637863E-2</v>
      </c>
      <c r="AA32" s="45">
        <f>'Income Statement'!Y27/'Income Statement'!Y$21</f>
        <v>5.765169529663787E-2</v>
      </c>
      <c r="AB32" s="45">
        <f>'Income Statement'!Z27/'Income Statement'!Z$21</f>
        <v>5.765169529663787E-2</v>
      </c>
      <c r="AC32" s="45">
        <f>'Income Statement'!AA27/'Income Statement'!AA$21</f>
        <v>5.765169529663787E-2</v>
      </c>
      <c r="AD32" s="50"/>
      <c r="AE32" s="45">
        <f ca="1">AVERAGE(OFFSET($F32,,(COLUMNS($F32:F32)-1)*12,,12))</f>
        <v>5.7651695296637863E-2</v>
      </c>
      <c r="AF32" s="45">
        <f ca="1">AVERAGE(OFFSET($F32,,(COLUMNS($F32:G32)-1)*12,,12))</f>
        <v>5.7651695296637863E-2</v>
      </c>
      <c r="AH32" s="45">
        <f t="shared" si="18"/>
        <v>5.765169529663787E-2</v>
      </c>
      <c r="AI32" s="45">
        <f t="shared" ca="1" si="19"/>
        <v>5.7651695296637863E-2</v>
      </c>
      <c r="AJ32" s="45">
        <f t="shared" ca="1" si="20"/>
        <v>5.7651695296637863E-2</v>
      </c>
      <c r="AL32" s="45">
        <f t="shared" ca="1" si="26"/>
        <v>5.7651695296637863E-2</v>
      </c>
      <c r="AM32" s="35">
        <f t="shared" si="27"/>
        <v>2.2473043743569399E-3</v>
      </c>
      <c r="AO32" s="36">
        <v>3</v>
      </c>
      <c r="AP32" s="36" t="s">
        <v>9</v>
      </c>
      <c r="AR32" s="72">
        <v>0.75</v>
      </c>
      <c r="AS32" s="73">
        <f t="shared" si="28"/>
        <v>0.25</v>
      </c>
      <c r="AU32" s="53">
        <f>'Income Statement'!AA27</f>
        <v>25000</v>
      </c>
      <c r="AV32" s="53">
        <f t="shared" ca="1" si="29"/>
        <v>25056.182609358922</v>
      </c>
      <c r="AW32" s="53">
        <f t="shared" ca="1" si="25"/>
        <v>25112.491478141623</v>
      </c>
      <c r="AX32" s="53">
        <f t="shared" ca="1" si="25"/>
        <v>25168.926890091447</v>
      </c>
      <c r="AY32" s="53">
        <f t="shared" ca="1" si="25"/>
        <v>25225.489129589423</v>
      </c>
      <c r="AZ32" s="53">
        <f t="shared" ca="1" si="25"/>
        <v>25282.178481655643</v>
      </c>
      <c r="BA32" s="53">
        <f t="shared" ca="1" si="25"/>
        <v>25338.995231950736</v>
      </c>
      <c r="BB32" s="53">
        <f t="shared" ca="1" si="25"/>
        <v>25395.939666777311</v>
      </c>
      <c r="BC32" s="53">
        <f t="shared" ca="1" si="25"/>
        <v>25453.012073081365</v>
      </c>
      <c r="BD32" s="53">
        <f t="shared" ca="1" si="25"/>
        <v>25510.21273845376</v>
      </c>
      <c r="BE32" s="53">
        <f t="shared" ca="1" si="25"/>
        <v>25567.541951131665</v>
      </c>
      <c r="BF32" s="53">
        <f t="shared" ca="1" si="25"/>
        <v>25624.999999999996</v>
      </c>
      <c r="BG32" s="53">
        <f t="shared" ca="1" si="25"/>
        <v>25682.587174592893</v>
      </c>
      <c r="BH32" s="53">
        <f t="shared" ca="1" si="25"/>
        <v>25740.303765095159</v>
      </c>
      <c r="BI32" s="53">
        <f t="shared" ca="1" si="25"/>
        <v>25798.150062343735</v>
      </c>
      <c r="BJ32" s="53">
        <f t="shared" ca="1" si="25"/>
        <v>25856.126357829158</v>
      </c>
      <c r="BK32" s="53">
        <f t="shared" ca="1" si="25"/>
        <v>25914.232943697032</v>
      </c>
      <c r="BL32" s="53">
        <f t="shared" ca="1" si="25"/>
        <v>25972.470112749506</v>
      </c>
      <c r="BM32" s="53">
        <f t="shared" ca="1" si="25"/>
        <v>26030.838158446742</v>
      </c>
      <c r="BN32" s="53">
        <f t="shared" ca="1" si="25"/>
        <v>26089.337374908398</v>
      </c>
      <c r="BO32" s="53">
        <f t="shared" ca="1" si="25"/>
        <v>26147.968056915102</v>
      </c>
      <c r="BP32" s="53">
        <f t="shared" ca="1" si="25"/>
        <v>26206.730499909954</v>
      </c>
      <c r="BQ32" s="53">
        <f t="shared" ca="1" si="25"/>
        <v>26265.624999999996</v>
      </c>
      <c r="BR32" s="53">
        <f t="shared" ca="1" si="25"/>
        <v>26324.651853957716</v>
      </c>
      <c r="BS32" s="53">
        <f t="shared" ca="1" si="25"/>
        <v>26383.811359222538</v>
      </c>
      <c r="BT32" s="53">
        <f t="shared" ca="1" si="25"/>
        <v>26443.103813902322</v>
      </c>
      <c r="BU32" s="53">
        <f t="shared" ca="1" si="25"/>
        <v>26502.529516774885</v>
      </c>
      <c r="BV32" s="53">
        <f t="shared" ca="1" si="25"/>
        <v>26562.088767289457</v>
      </c>
      <c r="BW32" s="53">
        <f t="shared" ca="1" si="25"/>
        <v>26621.781865568242</v>
      </c>
      <c r="BX32" s="53">
        <f t="shared" ca="1" si="25"/>
        <v>26681.60911240791</v>
      </c>
      <c r="BY32" s="53">
        <f t="shared" ca="1" si="25"/>
        <v>26741.570809281107</v>
      </c>
      <c r="BZ32" s="53">
        <f t="shared" ca="1" si="25"/>
        <v>26801.66725833798</v>
      </c>
      <c r="CA32" s="53">
        <f t="shared" ca="1" si="25"/>
        <v>26861.898762407702</v>
      </c>
      <c r="CB32" s="53">
        <f t="shared" ca="1" si="25"/>
        <v>26922.265624999993</v>
      </c>
      <c r="CC32" s="53">
        <f t="shared" ca="1" si="25"/>
        <v>26982.768150306656</v>
      </c>
      <c r="CD32" s="53">
        <f t="shared" ca="1" si="25"/>
        <v>27043.4066432031</v>
      </c>
      <c r="CE32" s="53">
        <f t="shared" ca="1" si="25"/>
        <v>27104.181409249879</v>
      </c>
    </row>
    <row r="33" spans="2:83" ht="15" customHeight="1" outlineLevel="1" x14ac:dyDescent="0.2">
      <c r="B33" s="59" t="s">
        <v>21</v>
      </c>
      <c r="D33" s="77">
        <f t="shared" si="30"/>
        <v>6</v>
      </c>
      <c r="E33" s="79"/>
      <c r="F33" s="45">
        <f>'Income Statement'!D28/'Income Statement'!D$21</f>
        <v>4.6121356237310299E-2</v>
      </c>
      <c r="G33" s="45">
        <f>'Income Statement'!E28/'Income Statement'!E$21</f>
        <v>4.6121356237310299E-2</v>
      </c>
      <c r="H33" s="45">
        <f>'Income Statement'!F28/'Income Statement'!F$21</f>
        <v>4.6121356237310292E-2</v>
      </c>
      <c r="I33" s="45">
        <f>'Income Statement'!G28/'Income Statement'!G$21</f>
        <v>4.6121356237310299E-2</v>
      </c>
      <c r="J33" s="45">
        <f>'Income Statement'!H28/'Income Statement'!H$21</f>
        <v>4.6121356237310299E-2</v>
      </c>
      <c r="K33" s="45">
        <f>'Income Statement'!I28/'Income Statement'!I$21</f>
        <v>4.6121356237310299E-2</v>
      </c>
      <c r="L33" s="45">
        <f>'Income Statement'!J28/'Income Statement'!J$21</f>
        <v>4.6121356237310299E-2</v>
      </c>
      <c r="M33" s="45">
        <f>'Income Statement'!K28/'Income Statement'!K$21</f>
        <v>4.6121356237310299E-2</v>
      </c>
      <c r="N33" s="45">
        <f>'Income Statement'!L28/'Income Statement'!L$21</f>
        <v>4.6121356237310299E-2</v>
      </c>
      <c r="O33" s="45">
        <f>'Income Statement'!M28/'Income Statement'!M$21</f>
        <v>4.6121356237310299E-2</v>
      </c>
      <c r="P33" s="45">
        <f>'Income Statement'!N28/'Income Statement'!N$21</f>
        <v>4.6121356237310299E-2</v>
      </c>
      <c r="Q33" s="45">
        <f>'Income Statement'!O28/'Income Statement'!O$21</f>
        <v>4.6121356237310299E-2</v>
      </c>
      <c r="R33" s="45">
        <f>'Income Statement'!P28/'Income Statement'!P$21</f>
        <v>4.6121356237310299E-2</v>
      </c>
      <c r="S33" s="45">
        <f>'Income Statement'!Q28/'Income Statement'!Q$21</f>
        <v>4.6121356237310299E-2</v>
      </c>
      <c r="T33" s="45">
        <f>'Income Statement'!R28/'Income Statement'!R$21</f>
        <v>4.6121356237310299E-2</v>
      </c>
      <c r="U33" s="45">
        <f>'Income Statement'!S28/'Income Statement'!S$21</f>
        <v>4.6121356237310299E-2</v>
      </c>
      <c r="V33" s="45">
        <f>'Income Statement'!T28/'Income Statement'!T$21</f>
        <v>4.6121356237310299E-2</v>
      </c>
      <c r="W33" s="45">
        <f>'Income Statement'!U28/'Income Statement'!U$21</f>
        <v>4.6121356237310292E-2</v>
      </c>
      <c r="X33" s="45">
        <f>'Income Statement'!V28/'Income Statement'!V$21</f>
        <v>4.6121356237310299E-2</v>
      </c>
      <c r="Y33" s="45">
        <f>'Income Statement'!W28/'Income Statement'!W$21</f>
        <v>4.6121356237310299E-2</v>
      </c>
      <c r="Z33" s="45">
        <f>'Income Statement'!X28/'Income Statement'!X$21</f>
        <v>4.6121356237310299E-2</v>
      </c>
      <c r="AA33" s="45">
        <f>'Income Statement'!Y28/'Income Statement'!Y$21</f>
        <v>4.6121356237310299E-2</v>
      </c>
      <c r="AB33" s="45">
        <f>'Income Statement'!Z28/'Income Statement'!Z$21</f>
        <v>4.6121356237310299E-2</v>
      </c>
      <c r="AC33" s="45">
        <f>'Income Statement'!AA28/'Income Statement'!AA$21</f>
        <v>4.6121356237310299E-2</v>
      </c>
      <c r="AD33" s="50"/>
      <c r="AE33" s="45">
        <f ca="1">AVERAGE(OFFSET($F33,,(COLUMNS($F33:F33)-1)*12,,12))</f>
        <v>4.6121356237310292E-2</v>
      </c>
      <c r="AF33" s="45">
        <f ca="1">AVERAGE(OFFSET($F33,,(COLUMNS($F33:G33)-1)*12,,12))</f>
        <v>4.6121356237310292E-2</v>
      </c>
      <c r="AH33" s="45">
        <f t="shared" si="18"/>
        <v>4.6121356237310299E-2</v>
      </c>
      <c r="AI33" s="45">
        <f t="shared" ca="1" si="19"/>
        <v>4.6121356237310292E-2</v>
      </c>
      <c r="AJ33" s="45">
        <f t="shared" ca="1" si="20"/>
        <v>4.6121356237310292E-2</v>
      </c>
      <c r="AL33" s="45">
        <f t="shared" ca="1" si="26"/>
        <v>4.6121356237310292E-2</v>
      </c>
      <c r="AM33" s="35">
        <f t="shared" si="27"/>
        <v>2.2473043743569399E-3</v>
      </c>
      <c r="AO33" s="36">
        <v>3</v>
      </c>
      <c r="AP33" s="36" t="s">
        <v>9</v>
      </c>
      <c r="AR33" s="72">
        <v>0.75</v>
      </c>
      <c r="AS33" s="73">
        <f t="shared" si="28"/>
        <v>0.25</v>
      </c>
      <c r="AU33" s="53">
        <f>'Income Statement'!AA28</f>
        <v>20000</v>
      </c>
      <c r="AV33" s="53">
        <f t="shared" ca="1" si="29"/>
        <v>20044.946087487137</v>
      </c>
      <c r="AW33" s="53">
        <f t="shared" ca="1" si="25"/>
        <v>20089.993182513295</v>
      </c>
      <c r="AX33" s="53">
        <f t="shared" ca="1" si="25"/>
        <v>20135.141512073158</v>
      </c>
      <c r="AY33" s="53">
        <f t="shared" ca="1" si="25"/>
        <v>20180.391303671538</v>
      </c>
      <c r="AZ33" s="53">
        <f t="shared" ca="1" si="25"/>
        <v>20225.742785324517</v>
      </c>
      <c r="BA33" s="53">
        <f t="shared" ca="1" si="25"/>
        <v>20271.196185560588</v>
      </c>
      <c r="BB33" s="53">
        <f t="shared" ca="1" si="25"/>
        <v>20316.75173342185</v>
      </c>
      <c r="BC33" s="53">
        <f t="shared" ca="1" si="25"/>
        <v>20362.409658465094</v>
      </c>
      <c r="BD33" s="53">
        <f t="shared" ca="1" si="25"/>
        <v>20408.170190763012</v>
      </c>
      <c r="BE33" s="53">
        <f t="shared" ca="1" si="25"/>
        <v>20454.033560905336</v>
      </c>
      <c r="BF33" s="53">
        <f t="shared" ca="1" si="25"/>
        <v>20499.999999999996</v>
      </c>
      <c r="BG33" s="53">
        <f t="shared" ca="1" si="25"/>
        <v>20546.069739674313</v>
      </c>
      <c r="BH33" s="53">
        <f t="shared" ca="1" si="25"/>
        <v>20592.243012076127</v>
      </c>
      <c r="BI33" s="53">
        <f t="shared" ca="1" si="25"/>
        <v>20638.520049874991</v>
      </c>
      <c r="BJ33" s="53">
        <f t="shared" ca="1" si="25"/>
        <v>20684.901086263329</v>
      </c>
      <c r="BK33" s="53">
        <f t="shared" ca="1" si="25"/>
        <v>20731.386354957627</v>
      </c>
      <c r="BL33" s="53">
        <f t="shared" ca="1" si="25"/>
        <v>20777.976090199605</v>
      </c>
      <c r="BM33" s="53">
        <f t="shared" ca="1" si="25"/>
        <v>20824.670526757396</v>
      </c>
      <c r="BN33" s="53">
        <f t="shared" ca="1" si="25"/>
        <v>20871.46989992672</v>
      </c>
      <c r="BO33" s="53">
        <f t="shared" ca="1" si="25"/>
        <v>20918.374445532081</v>
      </c>
      <c r="BP33" s="53">
        <f t="shared" ca="1" si="25"/>
        <v>20965.384399927963</v>
      </c>
      <c r="BQ33" s="53">
        <f t="shared" ca="1" si="25"/>
        <v>21012.499999999996</v>
      </c>
      <c r="BR33" s="53">
        <f t="shared" ca="1" si="25"/>
        <v>21059.721483166169</v>
      </c>
      <c r="BS33" s="53">
        <f t="shared" ca="1" si="25"/>
        <v>21107.049087378029</v>
      </c>
      <c r="BT33" s="53">
        <f t="shared" ca="1" si="25"/>
        <v>21154.483051121861</v>
      </c>
      <c r="BU33" s="53">
        <f t="shared" ca="1" si="25"/>
        <v>21202.023613419908</v>
      </c>
      <c r="BV33" s="53">
        <f t="shared" ca="1" si="25"/>
        <v>21249.671013831565</v>
      </c>
      <c r="BW33" s="53">
        <f t="shared" ca="1" si="25"/>
        <v>21297.425492454593</v>
      </c>
      <c r="BX33" s="53">
        <f t="shared" ca="1" si="25"/>
        <v>21345.287289926328</v>
      </c>
      <c r="BY33" s="53">
        <f t="shared" ca="1" si="25"/>
        <v>21393.256647424885</v>
      </c>
      <c r="BZ33" s="53">
        <f t="shared" ca="1" si="25"/>
        <v>21441.333806670384</v>
      </c>
      <c r="CA33" s="53">
        <f t="shared" ca="1" si="25"/>
        <v>21489.51900992616</v>
      </c>
      <c r="CB33" s="53">
        <f t="shared" ca="1" si="25"/>
        <v>21537.812499999993</v>
      </c>
      <c r="CC33" s="53">
        <f t="shared" ca="1" si="25"/>
        <v>21586.214520245325</v>
      </c>
      <c r="CD33" s="53">
        <f t="shared" ca="1" si="25"/>
        <v>21634.725314562478</v>
      </c>
      <c r="CE33" s="53">
        <f t="shared" ca="1" si="25"/>
        <v>21683.345127399905</v>
      </c>
    </row>
    <row r="34" spans="2:83" ht="15" customHeight="1" outlineLevel="1" x14ac:dyDescent="0.2">
      <c r="B34" s="59" t="s">
        <v>21</v>
      </c>
      <c r="D34" s="77">
        <f t="shared" si="30"/>
        <v>7</v>
      </c>
      <c r="E34" s="79"/>
      <c r="F34" s="45">
        <f>'Income Statement'!D29/'Income Statement'!D$21</f>
        <v>3.4591017177982721E-2</v>
      </c>
      <c r="G34" s="45">
        <f>'Income Statement'!E29/'Income Statement'!E$21</f>
        <v>3.4591017177982721E-2</v>
      </c>
      <c r="H34" s="45">
        <f>'Income Statement'!F29/'Income Statement'!F$21</f>
        <v>3.4591017177982721E-2</v>
      </c>
      <c r="I34" s="45">
        <f>'Income Statement'!G29/'Income Statement'!G$21</f>
        <v>3.4591017177982721E-2</v>
      </c>
      <c r="J34" s="45">
        <f>'Income Statement'!H29/'Income Statement'!H$21</f>
        <v>3.4591017177982721E-2</v>
      </c>
      <c r="K34" s="45">
        <f>'Income Statement'!I29/'Income Statement'!I$21</f>
        <v>3.4591017177982721E-2</v>
      </c>
      <c r="L34" s="45">
        <f>'Income Statement'!J29/'Income Statement'!J$21</f>
        <v>3.4591017177982721E-2</v>
      </c>
      <c r="M34" s="45">
        <f>'Income Statement'!K29/'Income Statement'!K$21</f>
        <v>3.4591017177982721E-2</v>
      </c>
      <c r="N34" s="45">
        <f>'Income Statement'!L29/'Income Statement'!L$21</f>
        <v>3.4591017177982721E-2</v>
      </c>
      <c r="O34" s="45">
        <f>'Income Statement'!M29/'Income Statement'!M$21</f>
        <v>3.4591017177982721E-2</v>
      </c>
      <c r="P34" s="45">
        <f>'Income Statement'!N29/'Income Statement'!N$21</f>
        <v>3.4591017177982721E-2</v>
      </c>
      <c r="Q34" s="45">
        <f>'Income Statement'!O29/'Income Statement'!O$21</f>
        <v>3.4591017177982721E-2</v>
      </c>
      <c r="R34" s="45">
        <f>'Income Statement'!P29/'Income Statement'!P$21</f>
        <v>3.4591017177982721E-2</v>
      </c>
      <c r="S34" s="45">
        <f>'Income Statement'!Q29/'Income Statement'!Q$21</f>
        <v>3.4591017177982721E-2</v>
      </c>
      <c r="T34" s="45">
        <f>'Income Statement'!R29/'Income Statement'!R$21</f>
        <v>3.4591017177982721E-2</v>
      </c>
      <c r="U34" s="45">
        <f>'Income Statement'!S29/'Income Statement'!S$21</f>
        <v>3.4591017177982721E-2</v>
      </c>
      <c r="V34" s="45">
        <f>'Income Statement'!T29/'Income Statement'!T$21</f>
        <v>3.4591017177982721E-2</v>
      </c>
      <c r="W34" s="45">
        <f>'Income Statement'!U29/'Income Statement'!U$21</f>
        <v>3.4591017177982721E-2</v>
      </c>
      <c r="X34" s="45">
        <f>'Income Statement'!V29/'Income Statement'!V$21</f>
        <v>3.4591017177982721E-2</v>
      </c>
      <c r="Y34" s="45">
        <f>'Income Statement'!W29/'Income Statement'!W$21</f>
        <v>3.4591017177982721E-2</v>
      </c>
      <c r="Z34" s="45">
        <f>'Income Statement'!X29/'Income Statement'!X$21</f>
        <v>3.4591017177982721E-2</v>
      </c>
      <c r="AA34" s="45">
        <f>'Income Statement'!Y29/'Income Statement'!Y$21</f>
        <v>3.4591017177982721E-2</v>
      </c>
      <c r="AB34" s="45">
        <f>'Income Statement'!Z29/'Income Statement'!Z$21</f>
        <v>3.4591017177982721E-2</v>
      </c>
      <c r="AC34" s="45">
        <f>'Income Statement'!AA29/'Income Statement'!AA$21</f>
        <v>3.4591017177982721E-2</v>
      </c>
      <c r="AD34" s="50"/>
      <c r="AE34" s="45">
        <f ca="1">AVERAGE(OFFSET($F34,,(COLUMNS($F34:F34)-1)*12,,12))</f>
        <v>3.4591017177982727E-2</v>
      </c>
      <c r="AF34" s="45">
        <f ca="1">AVERAGE(OFFSET($F34,,(COLUMNS($F34:G34)-1)*12,,12))</f>
        <v>3.4591017177982727E-2</v>
      </c>
      <c r="AH34" s="45">
        <f t="shared" si="18"/>
        <v>3.4591017177982721E-2</v>
      </c>
      <c r="AI34" s="45">
        <f t="shared" ca="1" si="19"/>
        <v>3.4591017177982727E-2</v>
      </c>
      <c r="AJ34" s="45">
        <f t="shared" ca="1" si="20"/>
        <v>3.4591017177982727E-2</v>
      </c>
      <c r="AL34" s="45">
        <f t="shared" ca="1" si="26"/>
        <v>3.4591017177982727E-2</v>
      </c>
      <c r="AM34" s="35">
        <f t="shared" si="27"/>
        <v>2.2473043743569399E-3</v>
      </c>
      <c r="AO34" s="36">
        <v>3</v>
      </c>
      <c r="AP34" s="36" t="s">
        <v>9</v>
      </c>
      <c r="AR34" s="72">
        <v>0.75</v>
      </c>
      <c r="AS34" s="73">
        <f t="shared" si="28"/>
        <v>0.25</v>
      </c>
      <c r="AU34" s="53">
        <f>'Income Statement'!AA29</f>
        <v>15000</v>
      </c>
      <c r="AV34" s="53">
        <f t="shared" ca="1" si="29"/>
        <v>15033.709565615358</v>
      </c>
      <c r="AW34" s="53">
        <f t="shared" ca="1" si="25"/>
        <v>15067.494886884975</v>
      </c>
      <c r="AX34" s="53">
        <f t="shared" ca="1" si="25"/>
        <v>15101.356134054873</v>
      </c>
      <c r="AY34" s="53">
        <f t="shared" ca="1" si="25"/>
        <v>15135.293477753659</v>
      </c>
      <c r="AZ34" s="53">
        <f t="shared" ca="1" si="25"/>
        <v>15169.307088993392</v>
      </c>
      <c r="BA34" s="53">
        <f t="shared" ca="1" si="25"/>
        <v>15203.397139170447</v>
      </c>
      <c r="BB34" s="53">
        <f t="shared" ca="1" si="25"/>
        <v>15237.563800066391</v>
      </c>
      <c r="BC34" s="53">
        <f t="shared" ca="1" si="25"/>
        <v>15271.807243848823</v>
      </c>
      <c r="BD34" s="53">
        <f t="shared" ca="1" si="25"/>
        <v>15306.127643072261</v>
      </c>
      <c r="BE34" s="53">
        <f t="shared" ca="1" si="25"/>
        <v>15340.525170679004</v>
      </c>
      <c r="BF34" s="53">
        <f t="shared" ca="1" si="25"/>
        <v>15375.000000000004</v>
      </c>
      <c r="BG34" s="53">
        <f t="shared" ca="1" si="25"/>
        <v>15409.552304755742</v>
      </c>
      <c r="BH34" s="53">
        <f t="shared" ca="1" si="25"/>
        <v>15444.182259057101</v>
      </c>
      <c r="BI34" s="53">
        <f t="shared" ca="1" si="25"/>
        <v>15478.890037406245</v>
      </c>
      <c r="BJ34" s="53">
        <f t="shared" ca="1" si="25"/>
        <v>15513.675814697499</v>
      </c>
      <c r="BK34" s="53">
        <f t="shared" ca="1" si="25"/>
        <v>15548.539766218224</v>
      </c>
      <c r="BL34" s="53">
        <f t="shared" ca="1" si="25"/>
        <v>15583.482067649709</v>
      </c>
      <c r="BM34" s="53">
        <f t="shared" ca="1" si="25"/>
        <v>15618.50289506805</v>
      </c>
      <c r="BN34" s="53">
        <f t="shared" ca="1" si="25"/>
        <v>15653.602424945044</v>
      </c>
      <c r="BO34" s="53">
        <f t="shared" ca="1" si="25"/>
        <v>15688.780834149065</v>
      </c>
      <c r="BP34" s="53">
        <f t="shared" ca="1" si="25"/>
        <v>15724.038299945978</v>
      </c>
      <c r="BQ34" s="53">
        <f t="shared" ca="1" si="25"/>
        <v>15759.375000000002</v>
      </c>
      <c r="BR34" s="53">
        <f t="shared" ca="1" si="25"/>
        <v>15794.791112374633</v>
      </c>
      <c r="BS34" s="53">
        <f t="shared" ca="1" si="25"/>
        <v>15830.286815533525</v>
      </c>
      <c r="BT34" s="53">
        <f t="shared" ca="1" si="25"/>
        <v>15865.862288341399</v>
      </c>
      <c r="BU34" s="53">
        <f t="shared" ca="1" si="25"/>
        <v>15901.517710064934</v>
      </c>
      <c r="BV34" s="53">
        <f t="shared" ca="1" si="25"/>
        <v>15937.253260373678</v>
      </c>
      <c r="BW34" s="53">
        <f t="shared" ca="1" si="25"/>
        <v>15973.069119340949</v>
      </c>
      <c r="BX34" s="53">
        <f t="shared" ca="1" si="25"/>
        <v>16008.96546744475</v>
      </c>
      <c r="BY34" s="53">
        <f t="shared" ca="1" si="25"/>
        <v>16044.942485568668</v>
      </c>
      <c r="BZ34" s="53">
        <f t="shared" ca="1" si="25"/>
        <v>16081.000355002792</v>
      </c>
      <c r="CA34" s="53">
        <f t="shared" ca="1" si="25"/>
        <v>16117.139257444625</v>
      </c>
      <c r="CB34" s="53">
        <f t="shared" ca="1" si="25"/>
        <v>16153.359375</v>
      </c>
      <c r="CC34" s="53">
        <f t="shared" ca="1" si="25"/>
        <v>16189.660890183997</v>
      </c>
      <c r="CD34" s="53">
        <f t="shared" ca="1" si="25"/>
        <v>16226.043985921864</v>
      </c>
      <c r="CE34" s="53">
        <f t="shared" ca="1" si="25"/>
        <v>16262.508845549932</v>
      </c>
    </row>
    <row r="35" spans="2:83" ht="15" customHeight="1" outlineLevel="1" x14ac:dyDescent="0.2">
      <c r="B35" s="59" t="s">
        <v>21</v>
      </c>
      <c r="D35" s="77">
        <f t="shared" si="30"/>
        <v>8</v>
      </c>
      <c r="E35" s="79"/>
      <c r="F35" s="45">
        <f>'Income Statement'!D30/'Income Statement'!D$21</f>
        <v>3.4591017177982721E-2</v>
      </c>
      <c r="G35" s="45">
        <f>'Income Statement'!E30/'Income Statement'!E$21</f>
        <v>3.4591017177982721E-2</v>
      </c>
      <c r="H35" s="45">
        <f>'Income Statement'!F30/'Income Statement'!F$21</f>
        <v>3.4591017177982721E-2</v>
      </c>
      <c r="I35" s="45">
        <f>'Income Statement'!G30/'Income Statement'!G$21</f>
        <v>3.4591017177982721E-2</v>
      </c>
      <c r="J35" s="45">
        <f>'Income Statement'!H30/'Income Statement'!H$21</f>
        <v>3.4591017177982721E-2</v>
      </c>
      <c r="K35" s="45">
        <f>'Income Statement'!I30/'Income Statement'!I$21</f>
        <v>3.4591017177982721E-2</v>
      </c>
      <c r="L35" s="45">
        <f>'Income Statement'!J30/'Income Statement'!J$21</f>
        <v>3.4591017177982721E-2</v>
      </c>
      <c r="M35" s="45">
        <f>'Income Statement'!K30/'Income Statement'!K$21</f>
        <v>3.4591017177982721E-2</v>
      </c>
      <c r="N35" s="45">
        <f>'Income Statement'!L30/'Income Statement'!L$21</f>
        <v>3.4591017177982721E-2</v>
      </c>
      <c r="O35" s="45">
        <f>'Income Statement'!M30/'Income Statement'!M$21</f>
        <v>3.4591017177982721E-2</v>
      </c>
      <c r="P35" s="45">
        <f>'Income Statement'!N30/'Income Statement'!N$21</f>
        <v>3.4591017177982721E-2</v>
      </c>
      <c r="Q35" s="45">
        <f>'Income Statement'!O30/'Income Statement'!O$21</f>
        <v>3.4591017177982721E-2</v>
      </c>
      <c r="R35" s="45">
        <f>'Income Statement'!P30/'Income Statement'!P$21</f>
        <v>3.4591017177982721E-2</v>
      </c>
      <c r="S35" s="45">
        <f>'Income Statement'!Q30/'Income Statement'!Q$21</f>
        <v>3.4591017177982721E-2</v>
      </c>
      <c r="T35" s="45">
        <f>'Income Statement'!R30/'Income Statement'!R$21</f>
        <v>3.4591017177982721E-2</v>
      </c>
      <c r="U35" s="45">
        <f>'Income Statement'!S30/'Income Statement'!S$21</f>
        <v>3.4591017177982721E-2</v>
      </c>
      <c r="V35" s="45">
        <f>'Income Statement'!T30/'Income Statement'!T$21</f>
        <v>3.4591017177982721E-2</v>
      </c>
      <c r="W35" s="45">
        <f>'Income Statement'!U30/'Income Statement'!U$21</f>
        <v>3.4591017177982721E-2</v>
      </c>
      <c r="X35" s="45">
        <f>'Income Statement'!V30/'Income Statement'!V$21</f>
        <v>3.4591017177982721E-2</v>
      </c>
      <c r="Y35" s="45">
        <f>'Income Statement'!W30/'Income Statement'!W$21</f>
        <v>3.4591017177982721E-2</v>
      </c>
      <c r="Z35" s="45">
        <f>'Income Statement'!X30/'Income Statement'!X$21</f>
        <v>3.4591017177982721E-2</v>
      </c>
      <c r="AA35" s="45">
        <f>'Income Statement'!Y30/'Income Statement'!Y$21</f>
        <v>3.4591017177982721E-2</v>
      </c>
      <c r="AB35" s="45">
        <f>'Income Statement'!Z30/'Income Statement'!Z$21</f>
        <v>3.4591017177982721E-2</v>
      </c>
      <c r="AC35" s="45">
        <f>'Income Statement'!AA30/'Income Statement'!AA$21</f>
        <v>3.4591017177982721E-2</v>
      </c>
      <c r="AD35" s="50"/>
      <c r="AE35" s="45">
        <f ca="1">AVERAGE(OFFSET($F35,,(COLUMNS($F35:F35)-1)*12,,12))</f>
        <v>3.4591017177982727E-2</v>
      </c>
      <c r="AF35" s="45">
        <f ca="1">AVERAGE(OFFSET($F35,,(COLUMNS($F35:G35)-1)*12,,12))</f>
        <v>3.4591017177982727E-2</v>
      </c>
      <c r="AH35" s="45">
        <f t="shared" si="18"/>
        <v>3.4591017177982721E-2</v>
      </c>
      <c r="AI35" s="45">
        <f t="shared" ca="1" si="19"/>
        <v>3.4591017177982727E-2</v>
      </c>
      <c r="AJ35" s="45">
        <f t="shared" ca="1" si="20"/>
        <v>3.4591017177982727E-2</v>
      </c>
      <c r="AL35" s="45">
        <f t="shared" ca="1" si="26"/>
        <v>3.4591017177982727E-2</v>
      </c>
      <c r="AM35" s="35">
        <f t="shared" si="27"/>
        <v>2.2473043743569399E-3</v>
      </c>
      <c r="AO35" s="36">
        <v>3</v>
      </c>
      <c r="AP35" s="36" t="s">
        <v>9</v>
      </c>
      <c r="AR35" s="72">
        <v>0.75</v>
      </c>
      <c r="AS35" s="73">
        <f t="shared" si="28"/>
        <v>0.25</v>
      </c>
      <c r="AU35" s="53">
        <f>'Income Statement'!AA30</f>
        <v>15000</v>
      </c>
      <c r="AV35" s="53">
        <f t="shared" ca="1" si="29"/>
        <v>15033.709565615358</v>
      </c>
      <c r="AW35" s="53">
        <f t="shared" ca="1" si="25"/>
        <v>15067.494886884975</v>
      </c>
      <c r="AX35" s="53">
        <f t="shared" ca="1" si="25"/>
        <v>15101.356134054873</v>
      </c>
      <c r="AY35" s="53">
        <f t="shared" ca="1" si="25"/>
        <v>15135.293477753659</v>
      </c>
      <c r="AZ35" s="53">
        <f t="shared" ca="1" si="25"/>
        <v>15169.307088993392</v>
      </c>
      <c r="BA35" s="53">
        <f t="shared" ca="1" si="25"/>
        <v>15203.397139170447</v>
      </c>
      <c r="BB35" s="53">
        <f t="shared" ca="1" si="25"/>
        <v>15237.563800066391</v>
      </c>
      <c r="BC35" s="53">
        <f t="shared" ca="1" si="25"/>
        <v>15271.807243848823</v>
      </c>
      <c r="BD35" s="53">
        <f t="shared" ca="1" si="25"/>
        <v>15306.127643072261</v>
      </c>
      <c r="BE35" s="53">
        <f t="shared" ca="1" si="25"/>
        <v>15340.525170679004</v>
      </c>
      <c r="BF35" s="53">
        <f t="shared" ca="1" si="25"/>
        <v>15375.000000000004</v>
      </c>
      <c r="BG35" s="53">
        <f t="shared" ca="1" si="25"/>
        <v>15409.552304755742</v>
      </c>
      <c r="BH35" s="53">
        <f t="shared" ca="1" si="25"/>
        <v>15444.182259057101</v>
      </c>
      <c r="BI35" s="53">
        <f t="shared" ca="1" si="25"/>
        <v>15478.890037406245</v>
      </c>
      <c r="BJ35" s="53">
        <f t="shared" ca="1" si="25"/>
        <v>15513.675814697499</v>
      </c>
      <c r="BK35" s="53">
        <f t="shared" ca="1" si="25"/>
        <v>15548.539766218224</v>
      </c>
      <c r="BL35" s="53">
        <f t="shared" ca="1" si="25"/>
        <v>15583.482067649709</v>
      </c>
      <c r="BM35" s="53">
        <f t="shared" ca="1" si="25"/>
        <v>15618.50289506805</v>
      </c>
      <c r="BN35" s="53">
        <f t="shared" ca="1" si="25"/>
        <v>15653.602424945044</v>
      </c>
      <c r="BO35" s="53">
        <f t="shared" ca="1" si="25"/>
        <v>15688.780834149065</v>
      </c>
      <c r="BP35" s="53">
        <f t="shared" ca="1" si="25"/>
        <v>15724.038299945978</v>
      </c>
      <c r="BQ35" s="53">
        <f t="shared" ca="1" si="25"/>
        <v>15759.375000000002</v>
      </c>
      <c r="BR35" s="53">
        <f t="shared" ca="1" si="25"/>
        <v>15794.791112374633</v>
      </c>
      <c r="BS35" s="53">
        <f t="shared" ca="1" si="25"/>
        <v>15830.286815533525</v>
      </c>
      <c r="BT35" s="53">
        <f t="shared" ca="1" si="25"/>
        <v>15865.862288341399</v>
      </c>
      <c r="BU35" s="53">
        <f t="shared" ca="1" si="25"/>
        <v>15901.517710064934</v>
      </c>
      <c r="BV35" s="53">
        <f t="shared" ref="AW35:CE37" ca="1" si="31">IF($AP35="V",BV$26*$AL35*$AR35+BU35*(1+$AM35)*$AS35,BU35*(1+$AM35))</f>
        <v>15937.253260373678</v>
      </c>
      <c r="BW35" s="53">
        <f t="shared" ca="1" si="31"/>
        <v>15973.069119340949</v>
      </c>
      <c r="BX35" s="53">
        <f t="shared" ca="1" si="31"/>
        <v>16008.96546744475</v>
      </c>
      <c r="BY35" s="53">
        <f t="shared" ca="1" si="31"/>
        <v>16044.942485568668</v>
      </c>
      <c r="BZ35" s="53">
        <f t="shared" ca="1" si="31"/>
        <v>16081.000355002792</v>
      </c>
      <c r="CA35" s="53">
        <f t="shared" ca="1" si="31"/>
        <v>16117.139257444625</v>
      </c>
      <c r="CB35" s="53">
        <f t="shared" ca="1" si="31"/>
        <v>16153.359375</v>
      </c>
      <c r="CC35" s="53">
        <f t="shared" ca="1" si="31"/>
        <v>16189.660890183997</v>
      </c>
      <c r="CD35" s="53">
        <f t="shared" ca="1" si="31"/>
        <v>16226.043985921864</v>
      </c>
      <c r="CE35" s="53">
        <f t="shared" ca="1" si="31"/>
        <v>16262.508845549932</v>
      </c>
    </row>
    <row r="36" spans="2:83" ht="15" customHeight="1" outlineLevel="1" x14ac:dyDescent="0.2">
      <c r="B36" s="59" t="s">
        <v>21</v>
      </c>
      <c r="D36" s="77">
        <f t="shared" si="30"/>
        <v>9</v>
      </c>
      <c r="E36" s="79"/>
      <c r="F36" s="45">
        <f>'Income Statement'!D31/'Income Statement'!D$21</f>
        <v>3.4591017177982721E-2</v>
      </c>
      <c r="G36" s="45">
        <f>'Income Statement'!E31/'Income Statement'!E$21</f>
        <v>3.4591017177982721E-2</v>
      </c>
      <c r="H36" s="45">
        <f>'Income Statement'!F31/'Income Statement'!F$21</f>
        <v>3.4591017177982721E-2</v>
      </c>
      <c r="I36" s="45">
        <f>'Income Statement'!G31/'Income Statement'!G$21</f>
        <v>3.4591017177982721E-2</v>
      </c>
      <c r="J36" s="45">
        <f>'Income Statement'!H31/'Income Statement'!H$21</f>
        <v>3.4591017177982721E-2</v>
      </c>
      <c r="K36" s="45">
        <f>'Income Statement'!I31/'Income Statement'!I$21</f>
        <v>3.4591017177982721E-2</v>
      </c>
      <c r="L36" s="45">
        <f>'Income Statement'!J31/'Income Statement'!J$21</f>
        <v>3.4591017177982721E-2</v>
      </c>
      <c r="M36" s="45">
        <f>'Income Statement'!K31/'Income Statement'!K$21</f>
        <v>3.4591017177982721E-2</v>
      </c>
      <c r="N36" s="45">
        <f>'Income Statement'!L31/'Income Statement'!L$21</f>
        <v>3.4591017177982721E-2</v>
      </c>
      <c r="O36" s="45">
        <f>'Income Statement'!M31/'Income Statement'!M$21</f>
        <v>3.4591017177982721E-2</v>
      </c>
      <c r="P36" s="45">
        <f>'Income Statement'!N31/'Income Statement'!N$21</f>
        <v>3.4591017177982721E-2</v>
      </c>
      <c r="Q36" s="45">
        <f>'Income Statement'!O31/'Income Statement'!O$21</f>
        <v>3.4591017177982721E-2</v>
      </c>
      <c r="R36" s="45">
        <f>'Income Statement'!P31/'Income Statement'!P$21</f>
        <v>3.4591017177982721E-2</v>
      </c>
      <c r="S36" s="45">
        <f>'Income Statement'!Q31/'Income Statement'!Q$21</f>
        <v>3.4591017177982721E-2</v>
      </c>
      <c r="T36" s="45">
        <f>'Income Statement'!R31/'Income Statement'!R$21</f>
        <v>3.4591017177982721E-2</v>
      </c>
      <c r="U36" s="45">
        <f>'Income Statement'!S31/'Income Statement'!S$21</f>
        <v>3.4591017177982721E-2</v>
      </c>
      <c r="V36" s="45">
        <f>'Income Statement'!T31/'Income Statement'!T$21</f>
        <v>3.4591017177982721E-2</v>
      </c>
      <c r="W36" s="45">
        <f>'Income Statement'!U31/'Income Statement'!U$21</f>
        <v>3.4591017177982721E-2</v>
      </c>
      <c r="X36" s="45">
        <f>'Income Statement'!V31/'Income Statement'!V$21</f>
        <v>3.4591017177982721E-2</v>
      </c>
      <c r="Y36" s="45">
        <f>'Income Statement'!W31/'Income Statement'!W$21</f>
        <v>3.4591017177982721E-2</v>
      </c>
      <c r="Z36" s="45">
        <f>'Income Statement'!X31/'Income Statement'!X$21</f>
        <v>3.4591017177982721E-2</v>
      </c>
      <c r="AA36" s="45">
        <f>'Income Statement'!Y31/'Income Statement'!Y$21</f>
        <v>3.4591017177982721E-2</v>
      </c>
      <c r="AB36" s="45">
        <f>'Income Statement'!Z31/'Income Statement'!Z$21</f>
        <v>3.4591017177982721E-2</v>
      </c>
      <c r="AC36" s="45">
        <f>'Income Statement'!AA31/'Income Statement'!AA$21</f>
        <v>3.4591017177982721E-2</v>
      </c>
      <c r="AD36" s="50"/>
      <c r="AE36" s="45">
        <f ca="1">AVERAGE(OFFSET($F36,,(COLUMNS($F36:F36)-1)*12,,12))</f>
        <v>3.4591017177982727E-2</v>
      </c>
      <c r="AF36" s="45">
        <f ca="1">AVERAGE(OFFSET($F36,,(COLUMNS($F36:G36)-1)*12,,12))</f>
        <v>3.4591017177982727E-2</v>
      </c>
      <c r="AH36" s="45">
        <f t="shared" si="18"/>
        <v>3.4591017177982721E-2</v>
      </c>
      <c r="AI36" s="45">
        <f t="shared" ca="1" si="19"/>
        <v>3.4591017177982727E-2</v>
      </c>
      <c r="AJ36" s="45">
        <f t="shared" ca="1" si="20"/>
        <v>3.4591017177982727E-2</v>
      </c>
      <c r="AL36" s="45">
        <f t="shared" ca="1" si="26"/>
        <v>3.4591017177982727E-2</v>
      </c>
      <c r="AM36" s="35">
        <f t="shared" si="27"/>
        <v>2.2473043743569399E-3</v>
      </c>
      <c r="AO36" s="36">
        <v>3</v>
      </c>
      <c r="AP36" s="36" t="s">
        <v>9</v>
      </c>
      <c r="AR36" s="72">
        <v>0.6</v>
      </c>
      <c r="AS36" s="73">
        <f t="shared" si="28"/>
        <v>0.4</v>
      </c>
      <c r="AU36" s="53">
        <f>'Income Statement'!AA31</f>
        <v>15000</v>
      </c>
      <c r="AV36" s="53">
        <f t="shared" ca="1" si="29"/>
        <v>15033.709565615356</v>
      </c>
      <c r="AW36" s="53">
        <f t="shared" ca="1" si="31"/>
        <v>15067.494886884975</v>
      </c>
      <c r="AX36" s="53">
        <f t="shared" ca="1" si="31"/>
        <v>15101.356134054873</v>
      </c>
      <c r="AY36" s="53">
        <f t="shared" ca="1" si="31"/>
        <v>15135.293477753657</v>
      </c>
      <c r="AZ36" s="53">
        <f t="shared" ca="1" si="31"/>
        <v>15169.307088993392</v>
      </c>
      <c r="BA36" s="53">
        <f t="shared" ca="1" si="31"/>
        <v>15203.397139170447</v>
      </c>
      <c r="BB36" s="53">
        <f t="shared" ca="1" si="31"/>
        <v>15237.563800066391</v>
      </c>
      <c r="BC36" s="53">
        <f t="shared" ca="1" si="31"/>
        <v>15271.807243848823</v>
      </c>
      <c r="BD36" s="53">
        <f t="shared" ca="1" si="31"/>
        <v>15306.127643072261</v>
      </c>
      <c r="BE36" s="53">
        <f t="shared" ca="1" si="31"/>
        <v>15340.525170679002</v>
      </c>
      <c r="BF36" s="53">
        <f t="shared" ca="1" si="31"/>
        <v>15375</v>
      </c>
      <c r="BG36" s="53">
        <f t="shared" ca="1" si="31"/>
        <v>15409.55230475574</v>
      </c>
      <c r="BH36" s="53">
        <f t="shared" ca="1" si="31"/>
        <v>15444.182259057099</v>
      </c>
      <c r="BI36" s="53">
        <f t="shared" ca="1" si="31"/>
        <v>15478.890037406245</v>
      </c>
      <c r="BJ36" s="53">
        <f t="shared" ca="1" si="31"/>
        <v>15513.675814697499</v>
      </c>
      <c r="BK36" s="53">
        <f t="shared" ca="1" si="31"/>
        <v>15548.539766218226</v>
      </c>
      <c r="BL36" s="53">
        <f t="shared" ca="1" si="31"/>
        <v>15583.482067649709</v>
      </c>
      <c r="BM36" s="53">
        <f t="shared" ca="1" si="31"/>
        <v>15618.50289506805</v>
      </c>
      <c r="BN36" s="53">
        <f t="shared" ca="1" si="31"/>
        <v>15653.602424945044</v>
      </c>
      <c r="BO36" s="53">
        <f t="shared" ca="1" si="31"/>
        <v>15688.780834149067</v>
      </c>
      <c r="BP36" s="53">
        <f t="shared" ca="1" si="31"/>
        <v>15724.038299945978</v>
      </c>
      <c r="BQ36" s="53">
        <f t="shared" ca="1" si="31"/>
        <v>15759.375</v>
      </c>
      <c r="BR36" s="53">
        <f t="shared" ca="1" si="31"/>
        <v>15794.791112374633</v>
      </c>
      <c r="BS36" s="53">
        <f t="shared" ca="1" si="31"/>
        <v>15830.286815533527</v>
      </c>
      <c r="BT36" s="53">
        <f t="shared" ca="1" si="31"/>
        <v>15865.862288341399</v>
      </c>
      <c r="BU36" s="53">
        <f t="shared" ca="1" si="31"/>
        <v>15901.517710064936</v>
      </c>
      <c r="BV36" s="53">
        <f t="shared" ca="1" si="31"/>
        <v>15937.25326037368</v>
      </c>
      <c r="BW36" s="53">
        <f t="shared" ca="1" si="31"/>
        <v>15973.069119340951</v>
      </c>
      <c r="BX36" s="53">
        <f t="shared" ca="1" si="31"/>
        <v>16008.965467444752</v>
      </c>
      <c r="BY36" s="53">
        <f t="shared" ca="1" si="31"/>
        <v>16044.94248556867</v>
      </c>
      <c r="BZ36" s="53">
        <f t="shared" ca="1" si="31"/>
        <v>16081.000355002794</v>
      </c>
      <c r="CA36" s="53">
        <f t="shared" ca="1" si="31"/>
        <v>16117.139257444625</v>
      </c>
      <c r="CB36" s="53">
        <f t="shared" ca="1" si="31"/>
        <v>16153.359375</v>
      </c>
      <c r="CC36" s="53">
        <f t="shared" ca="1" si="31"/>
        <v>16189.660890183997</v>
      </c>
      <c r="CD36" s="53">
        <f t="shared" ca="1" si="31"/>
        <v>16226.043985921864</v>
      </c>
      <c r="CE36" s="53">
        <f t="shared" ca="1" si="31"/>
        <v>16262.508845549932</v>
      </c>
    </row>
    <row r="37" spans="2:83" ht="15" customHeight="1" outlineLevel="1" x14ac:dyDescent="0.2">
      <c r="B37" s="59" t="s">
        <v>21</v>
      </c>
      <c r="D37" s="77">
        <f t="shared" si="30"/>
        <v>10</v>
      </c>
      <c r="E37" s="79"/>
      <c r="F37" s="45">
        <f>'Income Statement'!D32/'Income Statement'!D$21</f>
        <v>3.4591017177982721E-2</v>
      </c>
      <c r="G37" s="45">
        <f>'Income Statement'!E32/'Income Statement'!E$21</f>
        <v>3.4591017177982721E-2</v>
      </c>
      <c r="H37" s="45">
        <f>'Income Statement'!F32/'Income Statement'!F$21</f>
        <v>3.4591017177982721E-2</v>
      </c>
      <c r="I37" s="45">
        <f>'Income Statement'!G32/'Income Statement'!G$21</f>
        <v>3.4591017177982721E-2</v>
      </c>
      <c r="J37" s="45">
        <f>'Income Statement'!H32/'Income Statement'!H$21</f>
        <v>3.4591017177982721E-2</v>
      </c>
      <c r="K37" s="45">
        <f>'Income Statement'!I32/'Income Statement'!I$21</f>
        <v>3.4591017177982721E-2</v>
      </c>
      <c r="L37" s="45">
        <f>'Income Statement'!J32/'Income Statement'!J$21</f>
        <v>3.4591017177982721E-2</v>
      </c>
      <c r="M37" s="45">
        <f>'Income Statement'!K32/'Income Statement'!K$21</f>
        <v>3.4591017177982721E-2</v>
      </c>
      <c r="N37" s="45">
        <f>'Income Statement'!L32/'Income Statement'!L$21</f>
        <v>3.4591017177982721E-2</v>
      </c>
      <c r="O37" s="45">
        <f>'Income Statement'!M32/'Income Statement'!M$21</f>
        <v>3.4591017177982721E-2</v>
      </c>
      <c r="P37" s="45">
        <f>'Income Statement'!N32/'Income Statement'!N$21</f>
        <v>3.4591017177982721E-2</v>
      </c>
      <c r="Q37" s="45">
        <f>'Income Statement'!O32/'Income Statement'!O$21</f>
        <v>3.4591017177982721E-2</v>
      </c>
      <c r="R37" s="45">
        <f>'Income Statement'!P32/'Income Statement'!P$21</f>
        <v>3.4591017177982721E-2</v>
      </c>
      <c r="S37" s="45">
        <f>'Income Statement'!Q32/'Income Statement'!Q$21</f>
        <v>3.4591017177982721E-2</v>
      </c>
      <c r="T37" s="45">
        <f>'Income Statement'!R32/'Income Statement'!R$21</f>
        <v>3.4591017177982721E-2</v>
      </c>
      <c r="U37" s="45">
        <f>'Income Statement'!S32/'Income Statement'!S$21</f>
        <v>3.4591017177982721E-2</v>
      </c>
      <c r="V37" s="45">
        <f>'Income Statement'!T32/'Income Statement'!T$21</f>
        <v>3.4591017177982721E-2</v>
      </c>
      <c r="W37" s="45">
        <f>'Income Statement'!U32/'Income Statement'!U$21</f>
        <v>3.4591017177982721E-2</v>
      </c>
      <c r="X37" s="45">
        <f>'Income Statement'!V32/'Income Statement'!V$21</f>
        <v>3.4591017177982721E-2</v>
      </c>
      <c r="Y37" s="45">
        <f>'Income Statement'!W32/'Income Statement'!W$21</f>
        <v>3.4591017177982721E-2</v>
      </c>
      <c r="Z37" s="45">
        <f>'Income Statement'!X32/'Income Statement'!X$21</f>
        <v>3.4591017177982721E-2</v>
      </c>
      <c r="AA37" s="45">
        <f>'Income Statement'!Y32/'Income Statement'!Y$21</f>
        <v>3.4591017177982721E-2</v>
      </c>
      <c r="AB37" s="45">
        <f>'Income Statement'!Z32/'Income Statement'!Z$21</f>
        <v>3.4591017177982721E-2</v>
      </c>
      <c r="AC37" s="45">
        <f>'Income Statement'!AA32/'Income Statement'!AA$21</f>
        <v>3.4591017177982721E-2</v>
      </c>
      <c r="AD37" s="50"/>
      <c r="AE37" s="45">
        <f ca="1">AVERAGE(OFFSET($F37,,(COLUMNS($F37:F37)-1)*12,,12))</f>
        <v>3.4591017177982727E-2</v>
      </c>
      <c r="AF37" s="45">
        <f ca="1">AVERAGE(OFFSET($F37,,(COLUMNS($F37:G37)-1)*12,,12))</f>
        <v>3.4591017177982727E-2</v>
      </c>
      <c r="AH37" s="45">
        <f t="shared" si="18"/>
        <v>3.4591017177982721E-2</v>
      </c>
      <c r="AI37" s="45">
        <f t="shared" ca="1" si="19"/>
        <v>3.4591017177982727E-2</v>
      </c>
      <c r="AJ37" s="45">
        <f t="shared" ca="1" si="20"/>
        <v>3.4591017177982727E-2</v>
      </c>
      <c r="AL37" s="45">
        <f t="shared" ca="1" si="26"/>
        <v>3.4591017177982727E-2</v>
      </c>
      <c r="AM37" s="35">
        <f t="shared" si="27"/>
        <v>2.2473043743569399E-3</v>
      </c>
      <c r="AO37" s="36">
        <v>3</v>
      </c>
      <c r="AP37" s="36" t="s">
        <v>9</v>
      </c>
      <c r="AR37" s="72">
        <v>0.55000000000000004</v>
      </c>
      <c r="AS37" s="73">
        <f t="shared" si="28"/>
        <v>0.44999999999999996</v>
      </c>
      <c r="AU37" s="53">
        <f>'Income Statement'!AA32</f>
        <v>15000</v>
      </c>
      <c r="AV37" s="53">
        <f t="shared" ca="1" si="29"/>
        <v>15033.709565615354</v>
      </c>
      <c r="AW37" s="53">
        <f t="shared" ca="1" si="31"/>
        <v>15067.494886884975</v>
      </c>
      <c r="AX37" s="53">
        <f t="shared" ca="1" si="31"/>
        <v>15101.356134054873</v>
      </c>
      <c r="AY37" s="53">
        <f t="shared" ca="1" si="31"/>
        <v>15135.293477753657</v>
      </c>
      <c r="AZ37" s="53">
        <f t="shared" ca="1" si="31"/>
        <v>15169.307088993392</v>
      </c>
      <c r="BA37" s="53">
        <f t="shared" ca="1" si="31"/>
        <v>15203.397139170447</v>
      </c>
      <c r="BB37" s="53">
        <f t="shared" ca="1" si="31"/>
        <v>15237.563800066391</v>
      </c>
      <c r="BC37" s="53">
        <f t="shared" ca="1" si="31"/>
        <v>15271.807243848823</v>
      </c>
      <c r="BD37" s="53">
        <f t="shared" ca="1" si="31"/>
        <v>15306.127643072261</v>
      </c>
      <c r="BE37" s="53">
        <f t="shared" ca="1" si="31"/>
        <v>15340.525170679004</v>
      </c>
      <c r="BF37" s="53">
        <f t="shared" ca="1" si="31"/>
        <v>15375.000000000004</v>
      </c>
      <c r="BG37" s="53">
        <f t="shared" ca="1" si="31"/>
        <v>15409.55230475574</v>
      </c>
      <c r="BH37" s="53">
        <f t="shared" ca="1" si="31"/>
        <v>15444.182259057099</v>
      </c>
      <c r="BI37" s="53">
        <f t="shared" ca="1" si="31"/>
        <v>15478.890037406247</v>
      </c>
      <c r="BJ37" s="53">
        <f t="shared" ca="1" si="31"/>
        <v>15513.675814697501</v>
      </c>
      <c r="BK37" s="53">
        <f t="shared" ca="1" si="31"/>
        <v>15548.539766218226</v>
      </c>
      <c r="BL37" s="53">
        <f t="shared" ca="1" si="31"/>
        <v>15583.482067649707</v>
      </c>
      <c r="BM37" s="53">
        <f t="shared" ca="1" si="31"/>
        <v>15618.50289506805</v>
      </c>
      <c r="BN37" s="53">
        <f t="shared" ca="1" si="31"/>
        <v>15653.602424945044</v>
      </c>
      <c r="BO37" s="53">
        <f t="shared" ca="1" si="31"/>
        <v>15688.780834149067</v>
      </c>
      <c r="BP37" s="53">
        <f t="shared" ca="1" si="31"/>
        <v>15724.038299945978</v>
      </c>
      <c r="BQ37" s="53">
        <f t="shared" ca="1" si="31"/>
        <v>15759.375000000002</v>
      </c>
      <c r="BR37" s="53">
        <f t="shared" ca="1" si="31"/>
        <v>15794.791112374633</v>
      </c>
      <c r="BS37" s="53">
        <f t="shared" ca="1" si="31"/>
        <v>15830.286815533527</v>
      </c>
      <c r="BT37" s="53">
        <f t="shared" ca="1" si="31"/>
        <v>15865.862288341399</v>
      </c>
      <c r="BU37" s="53">
        <f t="shared" ca="1" si="31"/>
        <v>15901.517710064936</v>
      </c>
      <c r="BV37" s="53">
        <f t="shared" ca="1" si="31"/>
        <v>15937.25326037368</v>
      </c>
      <c r="BW37" s="53">
        <f t="shared" ca="1" si="31"/>
        <v>15973.069119340951</v>
      </c>
      <c r="BX37" s="53">
        <f t="shared" ca="1" si="31"/>
        <v>16008.965467444752</v>
      </c>
      <c r="BY37" s="53">
        <f t="shared" ca="1" si="31"/>
        <v>16044.94248556867</v>
      </c>
      <c r="BZ37" s="53">
        <f t="shared" ca="1" si="31"/>
        <v>16081.000355002794</v>
      </c>
      <c r="CA37" s="53">
        <f t="shared" ca="1" si="31"/>
        <v>16117.139257444627</v>
      </c>
      <c r="CB37" s="53">
        <f t="shared" ca="1" si="31"/>
        <v>16153.359375</v>
      </c>
      <c r="CC37" s="53">
        <f t="shared" ca="1" si="31"/>
        <v>16189.660890183997</v>
      </c>
      <c r="CD37" s="53">
        <f t="shared" ca="1" si="31"/>
        <v>16226.043985921864</v>
      </c>
      <c r="CE37" s="53">
        <f t="shared" ca="1" si="31"/>
        <v>16262.508845549932</v>
      </c>
    </row>
    <row r="38" spans="2:83" ht="5.0999999999999996" customHeight="1" outlineLevel="1" x14ac:dyDescent="0.2">
      <c r="B38" s="59"/>
      <c r="D38" s="79"/>
      <c r="E38" s="79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50"/>
      <c r="AE38" s="45"/>
      <c r="AF38" s="45"/>
      <c r="AH38" s="45"/>
      <c r="AI38" s="45"/>
      <c r="AJ38" s="45"/>
      <c r="AL38" s="45"/>
      <c r="AM38" s="74"/>
      <c r="AO38" s="61"/>
      <c r="AP38" s="61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</row>
    <row r="39" spans="2:83" s="54" customFormat="1" ht="15" customHeight="1" x14ac:dyDescent="0.2">
      <c r="B39" s="59" t="s">
        <v>21</v>
      </c>
      <c r="D39" s="32" t="s">
        <v>23</v>
      </c>
      <c r="E39" s="32"/>
      <c r="F39" s="80">
        <f>'Income Statement'!D34/'Income Statement'!D$21</f>
        <v>0.58835531784739703</v>
      </c>
      <c r="G39" s="80">
        <f>'Income Statement'!E34/'Income Statement'!E$21</f>
        <v>0.58598556487847697</v>
      </c>
      <c r="H39" s="80">
        <f>'Income Statement'!F34/'Income Statement'!F$21</f>
        <v>0.58773184479670104</v>
      </c>
      <c r="I39" s="80">
        <f>'Income Statement'!G34/'Income Statement'!G$21</f>
        <v>0.58741122154970604</v>
      </c>
      <c r="J39" s="80">
        <f>'Income Statement'!H34/'Income Statement'!H$21</f>
        <v>0.58709171657013925</v>
      </c>
      <c r="K39" s="80">
        <f>'Income Statement'!I34/'Income Statement'!I$21</f>
        <v>0.59327109355818974</v>
      </c>
      <c r="L39" s="80">
        <f>'Income Statement'!J34/'Income Statement'!J$21</f>
        <v>0.59293115055965961</v>
      </c>
      <c r="M39" s="80">
        <f>'Income Statement'!K34/'Income Statement'!K$21</f>
        <v>0.59259239321184676</v>
      </c>
      <c r="N39" s="80">
        <f>'Income Statement'!L34/'Income Statement'!L$21</f>
        <v>0.59225481737944763</v>
      </c>
      <c r="O39" s="80">
        <f>'Income Statement'!M34/'Income Statement'!M$21</f>
        <v>0.59191841894158082</v>
      </c>
      <c r="P39" s="80">
        <f>'Income Statement'!N34/'Income Statement'!N$21</f>
        <v>0.61073891663986923</v>
      </c>
      <c r="Q39" s="80">
        <f>'Income Statement'!O34/'Income Statement'!O$21</f>
        <v>0.61033804949506532</v>
      </c>
      <c r="R39" s="80">
        <f>'Income Statement'!P34/'Income Statement'!P$21</f>
        <v>0.60380762127724341</v>
      </c>
      <c r="S39" s="80">
        <f>'Income Statement'!Q34/'Income Statement'!Q$21</f>
        <v>0.6034309290539831</v>
      </c>
      <c r="T39" s="80">
        <f>'Income Statement'!R34/'Income Statement'!R$21</f>
        <v>0.60305555065511895</v>
      </c>
      <c r="U39" s="80">
        <f>'Income Statement'!S34/'Income Statement'!S$21</f>
        <v>0.60268148149830381</v>
      </c>
      <c r="V39" s="80">
        <f>'Income Statement'!T34/'Income Statement'!T$21</f>
        <v>0.60230871701717237</v>
      </c>
      <c r="W39" s="80">
        <f>'Income Statement'!U34/'Income Statement'!U$21</f>
        <v>0.60193725266128684</v>
      </c>
      <c r="X39" s="80">
        <f>'Income Statement'!V34/'Income Statement'!V$21</f>
        <v>0.60156708389607916</v>
      </c>
      <c r="Y39" s="80">
        <f>'Income Statement'!W34/'Income Statement'!W$21</f>
        <v>0.60741939723698457</v>
      </c>
      <c r="Z39" s="80">
        <f>'Income Statement'!X34/'Income Statement'!X$21</f>
        <v>0.60601205507106926</v>
      </c>
      <c r="AA39" s="80">
        <f>'Income Statement'!Y34/'Income Statement'!Y$21</f>
        <v>0.6057888439934912</v>
      </c>
      <c r="AB39" s="80">
        <f>'Income Statement'!Z34/'Income Statement'!Z$21</f>
        <v>0.61134266292538786</v>
      </c>
      <c r="AC39" s="80">
        <f>'Income Statement'!AA34/'Income Statement'!AA$21</f>
        <v>0.61110797014436147</v>
      </c>
      <c r="AD39" s="56"/>
      <c r="AE39" s="80">
        <f ca="1">AVERAGE(OFFSET($F39,,(COLUMNS($F39:F39)-1)*12,,12))</f>
        <v>0.59338504211900667</v>
      </c>
      <c r="AF39" s="80">
        <f ca="1">AVERAGE(OFFSET($F39,,(COLUMNS($F39:G39)-1)*12,,12))</f>
        <v>0.60503829711920687</v>
      </c>
      <c r="AH39" s="80">
        <f t="shared" si="18"/>
        <v>0.61110797014436147</v>
      </c>
      <c r="AI39" s="80">
        <f t="shared" ca="1" si="19"/>
        <v>0.60503829711920687</v>
      </c>
      <c r="AJ39" s="80">
        <f t="shared" ca="1" si="20"/>
        <v>0.59921166961910677</v>
      </c>
      <c r="AL39" s="55"/>
      <c r="AM39" s="60"/>
      <c r="AO39" s="61"/>
      <c r="AP39" s="61"/>
      <c r="AU39" s="57">
        <f>SUM(AU28:AU37)</f>
        <v>265000</v>
      </c>
      <c r="AV39" s="57">
        <f t="shared" ref="AV39:CE39" ca="1" si="32">SUM(AV28:AV37)</f>
        <v>260683.76189500315</v>
      </c>
      <c r="AW39" s="57">
        <f t="shared" ca="1" si="32"/>
        <v>261023.45705269027</v>
      </c>
      <c r="AX39" s="57">
        <f t="shared" ca="1" si="32"/>
        <v>261597.72152185484</v>
      </c>
      <c r="AY39" s="57">
        <f t="shared" ca="1" si="32"/>
        <v>262184.99310537893</v>
      </c>
      <c r="AZ39" s="57">
        <f t="shared" ca="1" si="32"/>
        <v>262774.17161180149</v>
      </c>
      <c r="BA39" s="57">
        <f t="shared" ca="1" si="32"/>
        <v>263364.70360487833</v>
      </c>
      <c r="BB39" s="57">
        <f t="shared" ca="1" si="32"/>
        <v>263956.56417755375</v>
      </c>
      <c r="BC39" s="57">
        <f t="shared" ca="1" si="32"/>
        <v>264549.75491497212</v>
      </c>
      <c r="BD39" s="57">
        <f t="shared" ca="1" si="32"/>
        <v>265144.2787362322</v>
      </c>
      <c r="BE39" s="57">
        <f t="shared" ca="1" si="32"/>
        <v>265740.13863366208</v>
      </c>
      <c r="BF39" s="57">
        <f t="shared" ca="1" si="32"/>
        <v>266337.33760965522</v>
      </c>
      <c r="BG39" s="57">
        <f t="shared" ca="1" si="32"/>
        <v>266935.87867351994</v>
      </c>
      <c r="BH39" s="57">
        <f t="shared" ca="1" si="32"/>
        <v>267535.76484133577</v>
      </c>
      <c r="BI39" s="57">
        <f t="shared" ca="1" si="32"/>
        <v>268136.99913596065</v>
      </c>
      <c r="BJ39" s="57">
        <f t="shared" ca="1" si="32"/>
        <v>268739.58458704583</v>
      </c>
      <c r="BK39" s="57">
        <f t="shared" ca="1" si="32"/>
        <v>269343.52423105121</v>
      </c>
      <c r="BL39" s="57">
        <f t="shared" ca="1" si="32"/>
        <v>269948.82111126033</v>
      </c>
      <c r="BM39" s="57">
        <f t="shared" ca="1" si="32"/>
        <v>270555.47827779618</v>
      </c>
      <c r="BN39" s="57">
        <f t="shared" ca="1" si="32"/>
        <v>271163.49878763611</v>
      </c>
      <c r="BO39" s="57">
        <f t="shared" ca="1" si="32"/>
        <v>271772.88570462744</v>
      </c>
      <c r="BP39" s="57">
        <f t="shared" ca="1" si="32"/>
        <v>272383.64209950308</v>
      </c>
      <c r="BQ39" s="57">
        <f t="shared" ca="1" si="32"/>
        <v>272995.77104989655</v>
      </c>
      <c r="BR39" s="57">
        <f t="shared" ca="1" si="32"/>
        <v>273609.27564035793</v>
      </c>
      <c r="BS39" s="57">
        <f t="shared" ca="1" si="32"/>
        <v>274224.15896236914</v>
      </c>
      <c r="BT39" s="57">
        <f t="shared" ca="1" si="32"/>
        <v>274840.4241143596</v>
      </c>
      <c r="BU39" s="57">
        <f t="shared" ca="1" si="32"/>
        <v>275458.07420172199</v>
      </c>
      <c r="BV39" s="57">
        <f t="shared" ca="1" si="32"/>
        <v>276077.11233682744</v>
      </c>
      <c r="BW39" s="57">
        <f t="shared" ca="1" si="32"/>
        <v>276697.54163904174</v>
      </c>
      <c r="BX39" s="57">
        <f t="shared" ca="1" si="32"/>
        <v>277319.36523474095</v>
      </c>
      <c r="BY39" s="57">
        <f t="shared" ca="1" si="32"/>
        <v>277942.58625732694</v>
      </c>
      <c r="BZ39" s="57">
        <f t="shared" ca="1" si="32"/>
        <v>278567.20784724317</v>
      </c>
      <c r="CA39" s="57">
        <f t="shared" ca="1" si="32"/>
        <v>279193.23315199063</v>
      </c>
      <c r="CB39" s="57">
        <f t="shared" ca="1" si="32"/>
        <v>279820.66532614396</v>
      </c>
      <c r="CC39" s="57">
        <f t="shared" ca="1" si="32"/>
        <v>280449.50753136683</v>
      </c>
      <c r="CD39" s="57">
        <f t="shared" ca="1" si="32"/>
        <v>281079.76293642836</v>
      </c>
      <c r="CE39" s="57">
        <f t="shared" ca="1" si="32"/>
        <v>281711.43471721857</v>
      </c>
    </row>
    <row r="40" spans="2:83" ht="5.0999999999999996" customHeight="1" x14ac:dyDescent="0.2">
      <c r="B40" s="59"/>
      <c r="D40" s="41"/>
      <c r="E40" s="4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3"/>
      <c r="AE40" s="62"/>
      <c r="AF40" s="62"/>
      <c r="AH40" s="62"/>
      <c r="AI40" s="62"/>
      <c r="AJ40" s="62"/>
      <c r="AL40" s="62"/>
      <c r="AM40" s="64"/>
      <c r="AO40" s="61"/>
      <c r="AP40" s="61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</row>
    <row r="41" spans="2:83" s="54" customFormat="1" ht="15" customHeight="1" x14ac:dyDescent="0.2">
      <c r="B41" s="59" t="s">
        <v>21</v>
      </c>
      <c r="D41" s="32" t="s">
        <v>31</v>
      </c>
      <c r="E41" s="32"/>
      <c r="F41" s="80">
        <f>'Income Statement'!D36/'Income Statement'!D$21</f>
        <v>0.41164468215260297</v>
      </c>
      <c r="G41" s="80">
        <f>'Income Statement'!E36/'Income Statement'!E$21</f>
        <v>0.41401443512152297</v>
      </c>
      <c r="H41" s="80">
        <f>'Income Statement'!F36/'Income Statement'!F$21</f>
        <v>0.41226815520329896</v>
      </c>
      <c r="I41" s="80">
        <f>'Income Statement'!G36/'Income Statement'!G$21</f>
        <v>0.41258877845029401</v>
      </c>
      <c r="J41" s="80">
        <f>'Income Statement'!H36/'Income Statement'!H$21</f>
        <v>0.41290828342986075</v>
      </c>
      <c r="K41" s="80">
        <f>'Income Statement'!I36/'Income Statement'!I$21</f>
        <v>0.4067289064418102</v>
      </c>
      <c r="L41" s="80">
        <f>'Income Statement'!J36/'Income Statement'!J$21</f>
        <v>0.40706884944034044</v>
      </c>
      <c r="M41" s="80">
        <f>'Income Statement'!K36/'Income Statement'!K$21</f>
        <v>0.40740760678815324</v>
      </c>
      <c r="N41" s="80">
        <f>'Income Statement'!L36/'Income Statement'!L$21</f>
        <v>0.40774518262055243</v>
      </c>
      <c r="O41" s="80">
        <f>'Income Statement'!M36/'Income Statement'!M$21</f>
        <v>0.40808158105841918</v>
      </c>
      <c r="P41" s="80">
        <f>'Income Statement'!N36/'Income Statement'!N$21</f>
        <v>0.38926108336013077</v>
      </c>
      <c r="Q41" s="80">
        <f>'Income Statement'!O36/'Income Statement'!O$21</f>
        <v>0.38966195050493468</v>
      </c>
      <c r="R41" s="80">
        <f>'Income Statement'!P36/'Income Statement'!P$21</f>
        <v>0.39619237872275664</v>
      </c>
      <c r="S41" s="80">
        <f>'Income Statement'!Q36/'Income Statement'!Q$21</f>
        <v>0.39656907094601684</v>
      </c>
      <c r="T41" s="80">
        <f>'Income Statement'!R36/'Income Statement'!R$21</f>
        <v>0.39694444934488105</v>
      </c>
      <c r="U41" s="80">
        <f>'Income Statement'!S36/'Income Statement'!S$21</f>
        <v>0.39731851850169619</v>
      </c>
      <c r="V41" s="80">
        <f>'Income Statement'!T36/'Income Statement'!T$21</f>
        <v>0.39769128298282769</v>
      </c>
      <c r="W41" s="80">
        <f>'Income Statement'!U36/'Income Statement'!U$21</f>
        <v>0.39806274733871316</v>
      </c>
      <c r="X41" s="80">
        <f>'Income Statement'!V36/'Income Statement'!V$21</f>
        <v>0.39843291610392084</v>
      </c>
      <c r="Y41" s="80">
        <f>'Income Statement'!W36/'Income Statement'!W$21</f>
        <v>0.39258060276301537</v>
      </c>
      <c r="Z41" s="80">
        <f>'Income Statement'!X36/'Income Statement'!X$21</f>
        <v>0.39398794492893074</v>
      </c>
      <c r="AA41" s="80">
        <f>'Income Statement'!Y36/'Income Statement'!Y$21</f>
        <v>0.3942111560065088</v>
      </c>
      <c r="AB41" s="80">
        <f>'Income Statement'!Z36/'Income Statement'!Z$21</f>
        <v>0.38865733707461209</v>
      </c>
      <c r="AC41" s="80">
        <f>'Income Statement'!AA36/'Income Statement'!AA$21</f>
        <v>0.38889202985563859</v>
      </c>
      <c r="AD41" s="56"/>
      <c r="AE41" s="80">
        <f ca="1">AVERAGE(OFFSET($F41,,(COLUMNS($F41:F41)-1)*12,,12))</f>
        <v>0.40661495788099328</v>
      </c>
      <c r="AF41" s="80">
        <f ca="1">AVERAGE(OFFSET($F41,,(COLUMNS($F41:G41)-1)*12,,12))</f>
        <v>0.39496170288079319</v>
      </c>
      <c r="AH41" s="80">
        <f t="shared" si="18"/>
        <v>0.38889202985563859</v>
      </c>
      <c r="AI41" s="80">
        <f t="shared" ca="1" si="19"/>
        <v>0.39496170288079319</v>
      </c>
      <c r="AJ41" s="80">
        <f t="shared" ca="1" si="20"/>
        <v>0.40078833038089323</v>
      </c>
      <c r="AL41" s="55"/>
      <c r="AM41" s="60"/>
      <c r="AO41" s="61"/>
      <c r="AP41" s="61"/>
      <c r="AU41" s="57">
        <f>AU26-AU39</f>
        <v>168638.59243629128</v>
      </c>
      <c r="AV41" s="57">
        <f t="shared" ref="AV41:CE41" ca="1" si="33">AV26-AV39</f>
        <v>173929.34844696021</v>
      </c>
      <c r="AW41" s="57">
        <f t="shared" ca="1" si="33"/>
        <v>174566.36123329744</v>
      </c>
      <c r="AX41" s="57">
        <f t="shared" ca="1" si="33"/>
        <v>174970.99966819232</v>
      </c>
      <c r="AY41" s="57">
        <f t="shared" ca="1" si="33"/>
        <v>175364.83088150609</v>
      </c>
      <c r="AZ41" s="57">
        <f t="shared" ca="1" si="33"/>
        <v>175758.96000852837</v>
      </c>
      <c r="BA41" s="57">
        <f t="shared" ca="1" si="33"/>
        <v>176153.94544044224</v>
      </c>
      <c r="BB41" s="57">
        <f t="shared" ca="1" si="33"/>
        <v>176549.8170503779</v>
      </c>
      <c r="BC41" s="57">
        <f t="shared" ca="1" si="33"/>
        <v>176946.57823042519</v>
      </c>
      <c r="BD41" s="57">
        <f t="shared" ca="1" si="33"/>
        <v>177344.2310499053</v>
      </c>
      <c r="BE41" s="57">
        <f t="shared" ca="1" si="33"/>
        <v>177742.77751612052</v>
      </c>
      <c r="BF41" s="57">
        <f t="shared" ca="1" si="33"/>
        <v>178142.21963754331</v>
      </c>
      <c r="BG41" s="57">
        <f t="shared" ca="1" si="33"/>
        <v>178542.55942699249</v>
      </c>
      <c r="BH41" s="57">
        <f t="shared" ca="1" si="33"/>
        <v>178943.79890180164</v>
      </c>
      <c r="BI41" s="57">
        <f t="shared" ca="1" si="33"/>
        <v>179345.94008383772</v>
      </c>
      <c r="BJ41" s="57">
        <f t="shared" ca="1" si="33"/>
        <v>179748.98499951133</v>
      </c>
      <c r="BK41" s="57">
        <f t="shared" ca="1" si="33"/>
        <v>180152.93567978684</v>
      </c>
      <c r="BL41" s="57">
        <f t="shared" ca="1" si="33"/>
        <v>180557.7941601933</v>
      </c>
      <c r="BM41" s="57">
        <f t="shared" ca="1" si="33"/>
        <v>180963.56248083373</v>
      </c>
      <c r="BN41" s="57">
        <f t="shared" ca="1" si="33"/>
        <v>181370.24268639612</v>
      </c>
      <c r="BO41" s="57">
        <f t="shared" ca="1" si="33"/>
        <v>181777.83682616346</v>
      </c>
      <c r="BP41" s="57">
        <f t="shared" ca="1" si="33"/>
        <v>182186.34695402405</v>
      </c>
      <c r="BQ41" s="57">
        <f t="shared" ca="1" si="33"/>
        <v>182595.77512848197</v>
      </c>
      <c r="BR41" s="57">
        <f t="shared" ca="1" si="33"/>
        <v>183006.12341266725</v>
      </c>
      <c r="BS41" s="57">
        <f t="shared" ca="1" si="33"/>
        <v>183417.39387434669</v>
      </c>
      <c r="BT41" s="57">
        <f t="shared" ca="1" si="33"/>
        <v>183829.58858593361</v>
      </c>
      <c r="BU41" s="57">
        <f t="shared" ca="1" si="33"/>
        <v>184242.70962449902</v>
      </c>
      <c r="BV41" s="57">
        <f t="shared" ca="1" si="33"/>
        <v>184656.75907178153</v>
      </c>
      <c r="BW41" s="57">
        <f t="shared" ca="1" si="33"/>
        <v>185071.73901419819</v>
      </c>
      <c r="BX41" s="57">
        <f t="shared" ca="1" si="33"/>
        <v>185487.65154285467</v>
      </c>
      <c r="BY41" s="57">
        <f t="shared" ca="1" si="33"/>
        <v>185904.49875355605</v>
      </c>
      <c r="BZ41" s="57">
        <f t="shared" ca="1" si="33"/>
        <v>186322.28274681751</v>
      </c>
      <c r="CA41" s="57">
        <f t="shared" ca="1" si="33"/>
        <v>186741.00562787463</v>
      </c>
      <c r="CB41" s="57">
        <f t="shared" ca="1" si="33"/>
        <v>187160.66950669396</v>
      </c>
      <c r="CC41" s="57">
        <f t="shared" ca="1" si="33"/>
        <v>187581.27649798396</v>
      </c>
      <c r="CD41" s="57">
        <f t="shared" ca="1" si="33"/>
        <v>188002.8287212053</v>
      </c>
      <c r="CE41" s="57">
        <f t="shared" ca="1" si="33"/>
        <v>188425.32830058195</v>
      </c>
    </row>
    <row r="42" spans="2:83" ht="5.0999999999999996" customHeight="1" x14ac:dyDescent="0.2">
      <c r="B42" s="59"/>
      <c r="D42" s="41"/>
      <c r="E42" s="41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53"/>
      <c r="AE42" s="45"/>
      <c r="AF42" s="45"/>
      <c r="AH42" s="45"/>
      <c r="AI42" s="45"/>
      <c r="AJ42" s="45"/>
      <c r="AL42" s="45"/>
      <c r="AM42" s="70"/>
      <c r="AO42" s="61"/>
      <c r="AP42" s="61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</row>
    <row r="43" spans="2:83" s="54" customFormat="1" ht="15" customHeight="1" x14ac:dyDescent="0.2">
      <c r="B43" s="59" t="s">
        <v>21</v>
      </c>
      <c r="D43" s="32" t="s">
        <v>39</v>
      </c>
      <c r="E43" s="32"/>
      <c r="F43" s="55">
        <f>'Income Statement'!D38/'Income Statement'!D$21</f>
        <v>7.0000000000000001E-3</v>
      </c>
      <c r="G43" s="55">
        <f>'Income Statement'!E38/'Income Statement'!E$21</f>
        <v>7.0000000000000001E-3</v>
      </c>
      <c r="H43" s="55">
        <f>'Income Statement'!F38/'Income Statement'!F$21</f>
        <v>7.000000000000001E-3</v>
      </c>
      <c r="I43" s="55">
        <f>'Income Statement'!G38/'Income Statement'!G$21</f>
        <v>7.0000000000000001E-3</v>
      </c>
      <c r="J43" s="55">
        <f>'Income Statement'!H38/'Income Statement'!H$21</f>
        <v>7.0000000000000001E-3</v>
      </c>
      <c r="K43" s="55">
        <f>'Income Statement'!I38/'Income Statement'!I$21</f>
        <v>7.0000000000000001E-3</v>
      </c>
      <c r="L43" s="55">
        <f>'Income Statement'!J38/'Income Statement'!J$21</f>
        <v>7.000000000000001E-3</v>
      </c>
      <c r="M43" s="55">
        <f>'Income Statement'!K38/'Income Statement'!K$21</f>
        <v>7.0000000000000001E-3</v>
      </c>
      <c r="N43" s="55">
        <f>'Income Statement'!L38/'Income Statement'!L$21</f>
        <v>7.0000000000000001E-3</v>
      </c>
      <c r="O43" s="55">
        <f>'Income Statement'!M38/'Income Statement'!M$21</f>
        <v>7.0000000000000001E-3</v>
      </c>
      <c r="P43" s="55">
        <f>'Income Statement'!N38/'Income Statement'!N$21</f>
        <v>7.000000000000001E-3</v>
      </c>
      <c r="Q43" s="55">
        <f>'Income Statement'!O38/'Income Statement'!O$21</f>
        <v>7.0000000000000001E-3</v>
      </c>
      <c r="R43" s="55">
        <f>'Income Statement'!P38/'Income Statement'!P$21</f>
        <v>7.0000000000000001E-3</v>
      </c>
      <c r="S43" s="55">
        <f>'Income Statement'!Q38/'Income Statement'!Q$21</f>
        <v>7.0000000000000001E-3</v>
      </c>
      <c r="T43" s="55">
        <f>'Income Statement'!R38/'Income Statement'!R$21</f>
        <v>7.0000000000000001E-3</v>
      </c>
      <c r="U43" s="55">
        <f>'Income Statement'!S38/'Income Statement'!S$21</f>
        <v>7.0000000000000001E-3</v>
      </c>
      <c r="V43" s="55">
        <f>'Income Statement'!T38/'Income Statement'!T$21</f>
        <v>7.0000000000000001E-3</v>
      </c>
      <c r="W43" s="55">
        <f>'Income Statement'!U38/'Income Statement'!U$21</f>
        <v>7.0000000000000001E-3</v>
      </c>
      <c r="X43" s="55">
        <f>'Income Statement'!V38/'Income Statement'!V$21</f>
        <v>7.0000000000000001E-3</v>
      </c>
      <c r="Y43" s="55">
        <f>'Income Statement'!W38/'Income Statement'!W$21</f>
        <v>7.0000000000000001E-3</v>
      </c>
      <c r="Z43" s="55">
        <f>'Income Statement'!X38/'Income Statement'!X$21</f>
        <v>7.0000000000000001E-3</v>
      </c>
      <c r="AA43" s="55">
        <f>'Income Statement'!Y38/'Income Statement'!Y$21</f>
        <v>7.0000000000000001E-3</v>
      </c>
      <c r="AB43" s="55">
        <f>'Income Statement'!Z38/'Income Statement'!Z$21</f>
        <v>7.0000000000000001E-3</v>
      </c>
      <c r="AC43" s="55">
        <f>'Income Statement'!AA38/'Income Statement'!AA$21</f>
        <v>7.0000000000000001E-3</v>
      </c>
      <c r="AD43" s="71"/>
      <c r="AE43" s="55">
        <f ca="1">AVERAGE(OFFSET($F43,,(COLUMNS($F43:F43)-1)*12,,12))</f>
        <v>7.0000000000000019E-3</v>
      </c>
      <c r="AF43" s="55">
        <f ca="1">AVERAGE(OFFSET($F43,,(COLUMNS($F43:G43)-1)*12,,12))</f>
        <v>7.0000000000000019E-3</v>
      </c>
      <c r="AH43" s="55">
        <f t="shared" si="18"/>
        <v>7.0000000000000001E-3</v>
      </c>
      <c r="AI43" s="55">
        <f t="shared" ca="1" si="19"/>
        <v>7.0000000000000019E-3</v>
      </c>
      <c r="AJ43" s="55">
        <f t="shared" ca="1" si="20"/>
        <v>7.0000000000000019E-3</v>
      </c>
      <c r="AL43" s="45">
        <f t="shared" ref="AL43" ca="1" si="34">CHOOSE(AO43,AH43,AI43,AJ43)</f>
        <v>7.0000000000000019E-3</v>
      </c>
      <c r="AM43" s="35">
        <v>0</v>
      </c>
      <c r="AN43" s="1"/>
      <c r="AO43" s="36">
        <v>3</v>
      </c>
      <c r="AP43" s="36" t="s">
        <v>11</v>
      </c>
      <c r="AQ43" s="1"/>
      <c r="AR43" s="72">
        <v>1</v>
      </c>
      <c r="AS43" s="73">
        <f t="shared" ref="AS43" si="35">1-AR43</f>
        <v>0</v>
      </c>
      <c r="AU43" s="53">
        <f>'Income Statement'!AA38</f>
        <v>3035.470147054039</v>
      </c>
      <c r="AV43" s="53">
        <f ca="1">IF($AU9=1,AV$26*$AL43,AU43*(1+$AM43))</f>
        <v>3042.2917723937444</v>
      </c>
      <c r="AW43" s="53">
        <f t="shared" ref="AW43:CE43" ca="1" si="36">IF($AU9=1,AW$26*$AL43,AV43*(1+$AM43))</f>
        <v>3049.1287280019146</v>
      </c>
      <c r="AX43" s="53">
        <f t="shared" ca="1" si="36"/>
        <v>3055.9810483303309</v>
      </c>
      <c r="AY43" s="53">
        <f t="shared" ca="1" si="36"/>
        <v>3062.8487679081959</v>
      </c>
      <c r="AZ43" s="53">
        <f t="shared" ca="1" si="36"/>
        <v>3069.7319213423098</v>
      </c>
      <c r="BA43" s="53">
        <f t="shared" ca="1" si="36"/>
        <v>3076.6305433172447</v>
      </c>
      <c r="BB43" s="53">
        <f t="shared" ca="1" si="36"/>
        <v>3083.5446685955226</v>
      </c>
      <c r="BC43" s="53">
        <f t="shared" ca="1" si="36"/>
        <v>3090.4743320177818</v>
      </c>
      <c r="BD43" s="53">
        <f t="shared" ca="1" si="36"/>
        <v>3097.4195685029631</v>
      </c>
      <c r="BE43" s="53">
        <f t="shared" ca="1" si="36"/>
        <v>3104.3804130484791</v>
      </c>
      <c r="BF43" s="53">
        <f t="shared" ca="1" si="36"/>
        <v>3111.3569007303904</v>
      </c>
      <c r="BG43" s="53">
        <f t="shared" ca="1" si="36"/>
        <v>3118.3490667035881</v>
      </c>
      <c r="BH43" s="53">
        <f t="shared" ca="1" si="36"/>
        <v>3125.3569462019627</v>
      </c>
      <c r="BI43" s="53">
        <f t="shared" ca="1" si="36"/>
        <v>3132.3805745385894</v>
      </c>
      <c r="BJ43" s="53">
        <f t="shared" ca="1" si="36"/>
        <v>3139.4199871059009</v>
      </c>
      <c r="BK43" s="53">
        <f t="shared" ca="1" si="36"/>
        <v>3146.4752193758673</v>
      </c>
      <c r="BL43" s="53">
        <f t="shared" ca="1" si="36"/>
        <v>3153.5463069001762</v>
      </c>
      <c r="BM43" s="53">
        <f t="shared" ca="1" si="36"/>
        <v>3160.6332853104104</v>
      </c>
      <c r="BN43" s="53">
        <f t="shared" ca="1" si="36"/>
        <v>3167.7361903182264</v>
      </c>
      <c r="BO43" s="53">
        <f t="shared" ca="1" si="36"/>
        <v>3174.855057715537</v>
      </c>
      <c r="BP43" s="53">
        <f t="shared" ca="1" si="36"/>
        <v>3181.9899233746905</v>
      </c>
      <c r="BQ43" s="53">
        <f t="shared" ca="1" si="36"/>
        <v>3189.1408232486506</v>
      </c>
      <c r="BR43" s="53">
        <f t="shared" ca="1" si="36"/>
        <v>3196.307793371177</v>
      </c>
      <c r="BS43" s="53">
        <f t="shared" ca="1" si="36"/>
        <v>3203.4908698570116</v>
      </c>
      <c r="BT43" s="53">
        <f t="shared" ca="1" si="36"/>
        <v>3210.6900889020535</v>
      </c>
      <c r="BU43" s="53">
        <f t="shared" ca="1" si="36"/>
        <v>3217.905486783548</v>
      </c>
      <c r="BV43" s="53">
        <f t="shared" ca="1" si="36"/>
        <v>3225.1370998602638</v>
      </c>
      <c r="BW43" s="53">
        <f t="shared" ca="1" si="36"/>
        <v>3232.3849645726805</v>
      </c>
      <c r="BX43" s="53">
        <f t="shared" ca="1" si="36"/>
        <v>3239.6491174431703</v>
      </c>
      <c r="BY43" s="53">
        <f t="shared" ca="1" si="36"/>
        <v>3246.9295950761816</v>
      </c>
      <c r="BZ43" s="53">
        <f t="shared" ca="1" si="36"/>
        <v>3254.2264341584255</v>
      </c>
      <c r="CA43" s="53">
        <f t="shared" ca="1" si="36"/>
        <v>3261.5396714590579</v>
      </c>
      <c r="CB43" s="53">
        <f t="shared" ca="1" si="36"/>
        <v>3268.8693438298665</v>
      </c>
      <c r="CC43" s="53">
        <f t="shared" ca="1" si="36"/>
        <v>3276.2154882054565</v>
      </c>
      <c r="CD43" s="53">
        <f t="shared" ca="1" si="36"/>
        <v>3283.5781416034365</v>
      </c>
      <c r="CE43" s="53">
        <f t="shared" ca="1" si="36"/>
        <v>3290.9573411246047</v>
      </c>
    </row>
    <row r="44" spans="2:83" ht="5.0999999999999996" customHeight="1" x14ac:dyDescent="0.2">
      <c r="B44" s="59"/>
      <c r="D44" s="41"/>
      <c r="E44" s="41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53"/>
      <c r="AE44" s="45"/>
      <c r="AF44" s="45"/>
      <c r="AH44" s="45"/>
      <c r="AI44" s="45"/>
      <c r="AJ44" s="45"/>
      <c r="AL44" s="45"/>
      <c r="AM44" s="70"/>
      <c r="AO44" s="61"/>
      <c r="AP44" s="61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</row>
    <row r="45" spans="2:83" ht="15" customHeight="1" x14ac:dyDescent="0.2">
      <c r="B45" s="59" t="s">
        <v>21</v>
      </c>
      <c r="C45" s="54"/>
      <c r="D45" s="32" t="s">
        <v>38</v>
      </c>
      <c r="E45" s="32"/>
      <c r="F45" s="55">
        <f>'Income Statement'!D40/'Income Statement'!D$21</f>
        <v>0.40464468215260296</v>
      </c>
      <c r="G45" s="55">
        <f>'Income Statement'!E40/'Income Statement'!E$21</f>
        <v>0.40701443512152297</v>
      </c>
      <c r="H45" s="55">
        <f>'Income Statement'!F40/'Income Statement'!F$21</f>
        <v>0.40526815520329895</v>
      </c>
      <c r="I45" s="55">
        <f>'Income Statement'!G40/'Income Statement'!G$21</f>
        <v>0.40558877845029406</v>
      </c>
      <c r="J45" s="55">
        <f>'Income Statement'!H40/'Income Statement'!H$21</f>
        <v>0.40590828342986074</v>
      </c>
      <c r="K45" s="55">
        <f>'Income Statement'!I40/'Income Statement'!I$21</f>
        <v>0.39972890644181019</v>
      </c>
      <c r="L45" s="55">
        <f>'Income Statement'!J40/'Income Statement'!J$21</f>
        <v>0.40006884944034043</v>
      </c>
      <c r="M45" s="55">
        <f>'Income Statement'!K40/'Income Statement'!K$21</f>
        <v>0.40040760678815318</v>
      </c>
      <c r="N45" s="55">
        <f>'Income Statement'!L40/'Income Statement'!L$21</f>
        <v>0.40074518262055242</v>
      </c>
      <c r="O45" s="55">
        <f>'Income Statement'!M40/'Income Statement'!M$21</f>
        <v>0.40108158105841923</v>
      </c>
      <c r="P45" s="55">
        <f>'Income Statement'!N40/'Income Statement'!N$21</f>
        <v>0.38226108336013076</v>
      </c>
      <c r="Q45" s="55">
        <f>'Income Statement'!O40/'Income Statement'!O$21</f>
        <v>0.38266195050493468</v>
      </c>
      <c r="R45" s="55">
        <f>'Income Statement'!P40/'Income Statement'!P$21</f>
        <v>0.38919237872275658</v>
      </c>
      <c r="S45" s="55">
        <f>'Income Statement'!Q40/'Income Statement'!Q$21</f>
        <v>0.38956907094601689</v>
      </c>
      <c r="T45" s="55">
        <f>'Income Statement'!R40/'Income Statement'!R$21</f>
        <v>0.38994444934488104</v>
      </c>
      <c r="U45" s="55">
        <f>'Income Statement'!S40/'Income Statement'!S$21</f>
        <v>0.39031851850169624</v>
      </c>
      <c r="V45" s="55">
        <f>'Income Statement'!T40/'Income Statement'!T$21</f>
        <v>0.39069128298282768</v>
      </c>
      <c r="W45" s="55">
        <f>'Income Statement'!U40/'Income Statement'!U$21</f>
        <v>0.39106274733871316</v>
      </c>
      <c r="X45" s="55">
        <f>'Income Statement'!V40/'Income Statement'!V$21</f>
        <v>0.39143291610392084</v>
      </c>
      <c r="Y45" s="55">
        <f>'Income Statement'!W40/'Income Statement'!W$21</f>
        <v>0.38558060276301537</v>
      </c>
      <c r="Z45" s="55">
        <f>'Income Statement'!X40/'Income Statement'!X$21</f>
        <v>0.38698794492893074</v>
      </c>
      <c r="AA45" s="55">
        <f>'Income Statement'!Y40/'Income Statement'!Y$21</f>
        <v>0.38721115600650879</v>
      </c>
      <c r="AB45" s="55">
        <f>'Income Statement'!Z40/'Income Statement'!Z$21</f>
        <v>0.38165733707461208</v>
      </c>
      <c r="AC45" s="55">
        <f>'Income Statement'!AA40/'Income Statement'!AA$21</f>
        <v>0.38189202985563858</v>
      </c>
      <c r="AD45" s="53"/>
      <c r="AE45" s="55">
        <f ca="1">AVERAGE(OFFSET($F45,,(COLUMNS($F45:F45)-1)*12,,12))</f>
        <v>0.39961495788099338</v>
      </c>
      <c r="AF45" s="55">
        <f ca="1">AVERAGE(OFFSET($F45,,(COLUMNS($F45:G45)-1)*12,,12))</f>
        <v>0.38796170288079312</v>
      </c>
      <c r="AG45" s="54"/>
      <c r="AH45" s="55">
        <f t="shared" ref="AH45" si="37">AC45</f>
        <v>0.38189202985563858</v>
      </c>
      <c r="AI45" s="55">
        <f t="shared" ref="AI45" ca="1" si="38">AF45</f>
        <v>0.38796170288079312</v>
      </c>
      <c r="AJ45" s="55">
        <f t="shared" ref="AJ45" ca="1" si="39">AVERAGE(AE45:AF45)</f>
        <v>0.39378833038089323</v>
      </c>
      <c r="AL45" s="45"/>
      <c r="AM45" s="70"/>
      <c r="AO45" s="61"/>
      <c r="AP45" s="61"/>
      <c r="AU45" s="57">
        <f>AU41-AU43</f>
        <v>165603.12228923725</v>
      </c>
      <c r="AV45" s="57">
        <f t="shared" ref="AV45:CE45" ca="1" si="40">AV41-AV43</f>
        <v>170887.05667456647</v>
      </c>
      <c r="AW45" s="57">
        <f t="shared" ca="1" si="40"/>
        <v>171517.23250529554</v>
      </c>
      <c r="AX45" s="57">
        <f t="shared" ca="1" si="40"/>
        <v>171915.01861986198</v>
      </c>
      <c r="AY45" s="57">
        <f t="shared" ca="1" si="40"/>
        <v>172301.98211359789</v>
      </c>
      <c r="AZ45" s="57">
        <f t="shared" ca="1" si="40"/>
        <v>172689.22808718606</v>
      </c>
      <c r="BA45" s="57">
        <f t="shared" ca="1" si="40"/>
        <v>173077.314897125</v>
      </c>
      <c r="BB45" s="57">
        <f t="shared" ca="1" si="40"/>
        <v>173466.27238178239</v>
      </c>
      <c r="BC45" s="57">
        <f t="shared" ca="1" si="40"/>
        <v>173856.1038984074</v>
      </c>
      <c r="BD45" s="57">
        <f t="shared" ca="1" si="40"/>
        <v>174246.81148140234</v>
      </c>
      <c r="BE45" s="57">
        <f t="shared" ca="1" si="40"/>
        <v>174638.39710307203</v>
      </c>
      <c r="BF45" s="57">
        <f t="shared" ca="1" si="40"/>
        <v>175030.86273681291</v>
      </c>
      <c r="BG45" s="57">
        <f t="shared" ca="1" si="40"/>
        <v>175424.21036028891</v>
      </c>
      <c r="BH45" s="57">
        <f t="shared" ca="1" si="40"/>
        <v>175818.44195559967</v>
      </c>
      <c r="BI45" s="57">
        <f t="shared" ca="1" si="40"/>
        <v>176213.55950929914</v>
      </c>
      <c r="BJ45" s="57">
        <f t="shared" ca="1" si="40"/>
        <v>176609.56501240542</v>
      </c>
      <c r="BK45" s="57">
        <f t="shared" ca="1" si="40"/>
        <v>177006.46046041098</v>
      </c>
      <c r="BL45" s="57">
        <f t="shared" ca="1" si="40"/>
        <v>177404.24785329311</v>
      </c>
      <c r="BM45" s="57">
        <f t="shared" ca="1" si="40"/>
        <v>177802.92919552332</v>
      </c>
      <c r="BN45" s="57">
        <f t="shared" ca="1" si="40"/>
        <v>178202.5064960779</v>
      </c>
      <c r="BO45" s="57">
        <f t="shared" ca="1" si="40"/>
        <v>178602.98176844793</v>
      </c>
      <c r="BP45" s="57">
        <f t="shared" ca="1" si="40"/>
        <v>179004.35703064935</v>
      </c>
      <c r="BQ45" s="57">
        <f t="shared" ca="1" si="40"/>
        <v>179406.63430523331</v>
      </c>
      <c r="BR45" s="57">
        <f t="shared" ca="1" si="40"/>
        <v>179809.81561929607</v>
      </c>
      <c r="BS45" s="57">
        <f t="shared" ca="1" si="40"/>
        <v>180213.90300448966</v>
      </c>
      <c r="BT45" s="57">
        <f t="shared" ca="1" si="40"/>
        <v>180618.89849703157</v>
      </c>
      <c r="BU45" s="57">
        <f t="shared" ca="1" si="40"/>
        <v>181024.80413771549</v>
      </c>
      <c r="BV45" s="57">
        <f t="shared" ca="1" si="40"/>
        <v>181431.62197192127</v>
      </c>
      <c r="BW45" s="57">
        <f t="shared" ca="1" si="40"/>
        <v>181839.35404962552</v>
      </c>
      <c r="BX45" s="57">
        <f t="shared" ca="1" si="40"/>
        <v>182248.00242541151</v>
      </c>
      <c r="BY45" s="57">
        <f t="shared" ca="1" si="40"/>
        <v>182657.56915847986</v>
      </c>
      <c r="BZ45" s="57">
        <f t="shared" ca="1" si="40"/>
        <v>183068.05631265909</v>
      </c>
      <c r="CA45" s="57">
        <f t="shared" ca="1" si="40"/>
        <v>183479.46595641557</v>
      </c>
      <c r="CB45" s="57">
        <f t="shared" ca="1" si="40"/>
        <v>183891.80016286409</v>
      </c>
      <c r="CC45" s="57">
        <f t="shared" ca="1" si="40"/>
        <v>184305.0610097785</v>
      </c>
      <c r="CD45" s="57">
        <f t="shared" ca="1" si="40"/>
        <v>184719.25057960185</v>
      </c>
      <c r="CE45" s="57">
        <f t="shared" ca="1" si="40"/>
        <v>185134.37095945736</v>
      </c>
    </row>
    <row r="46" spans="2:83" ht="5.0999999999999996" customHeight="1" x14ac:dyDescent="0.2">
      <c r="B46" s="59"/>
      <c r="D46" s="41"/>
      <c r="E46" s="41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53"/>
      <c r="AE46" s="45"/>
      <c r="AF46" s="45"/>
      <c r="AH46" s="45"/>
      <c r="AI46" s="45"/>
      <c r="AJ46" s="45"/>
      <c r="AL46" s="45"/>
      <c r="AM46" s="70"/>
      <c r="AO46" s="61"/>
      <c r="AP46" s="61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</row>
    <row r="47" spans="2:83" ht="15" customHeight="1" outlineLevel="1" x14ac:dyDescent="0.2">
      <c r="B47" s="59" t="s">
        <v>21</v>
      </c>
      <c r="D47" s="78">
        <v>1</v>
      </c>
      <c r="E47" s="83"/>
      <c r="F47" s="45">
        <f>'Income Statement'!D42/'Income Statement'!D$21</f>
        <v>6.6107670211651036E-3</v>
      </c>
      <c r="G47" s="45">
        <f>'Income Statement'!E42/'Income Statement'!E$21</f>
        <v>6.4414989519565253E-3</v>
      </c>
      <c r="H47" s="45">
        <f>'Income Statement'!F42/'Income Statement'!F$21</f>
        <v>6.5662332318296756E-3</v>
      </c>
      <c r="I47" s="45">
        <f>'Income Statement'!G42/'Income Statement'!G$21</f>
        <v>6.5433315713300209E-3</v>
      </c>
      <c r="J47" s="45">
        <f>'Income Statement'!H42/'Income Statement'!H$21</f>
        <v>6.5205097870752547E-3</v>
      </c>
      <c r="K47" s="45">
        <f>'Income Statement'!I42/'Income Statement'!I$21</f>
        <v>6.4977676004735994E-3</v>
      </c>
      <c r="L47" s="45">
        <f>'Income Statement'!J42/'Income Statement'!J$21</f>
        <v>6.4751047339049305E-3</v>
      </c>
      <c r="M47" s="45">
        <f>'Income Statement'!K42/'Income Statement'!K$21</f>
        <v>6.4525209107174205E-3</v>
      </c>
      <c r="N47" s="45">
        <f>'Income Statement'!L42/'Income Statement'!L$21</f>
        <v>6.4300158552241344E-3</v>
      </c>
      <c r="O47" s="45">
        <f>'Income Statement'!M42/'Income Statement'!M$21</f>
        <v>6.4075892926996857E-3</v>
      </c>
      <c r="P47" s="45">
        <f>'Income Statement'!N42/'Income Statement'!N$21</f>
        <v>6.3852409493768657E-3</v>
      </c>
      <c r="Q47" s="45">
        <f>'Income Statement'!O42/'Income Statement'!O$21</f>
        <v>6.3629705524433141E-3</v>
      </c>
      <c r="R47" s="45">
        <f>'Income Statement'!P42/'Income Statement'!P$21</f>
        <v>6.0001689847865346E-3</v>
      </c>
      <c r="S47" s="45">
        <f>'Income Statement'!Q42/'Income Statement'!Q$21</f>
        <v>5.9792416390498605E-3</v>
      </c>
      <c r="T47" s="45">
        <f>'Income Statement'!R42/'Income Statement'!R$21</f>
        <v>5.9583872835574092E-3</v>
      </c>
      <c r="U47" s="45">
        <f>'Income Statement'!S42/'Income Statement'!S$21</f>
        <v>5.9376056637343378E-3</v>
      </c>
      <c r="V47" s="45">
        <f>'Income Statement'!T42/'Income Statement'!T$21</f>
        <v>5.9168965258937093E-3</v>
      </c>
      <c r="W47" s="45">
        <f>'Income Statement'!U42/'Income Statement'!U$21</f>
        <v>5.8962596172333929E-3</v>
      </c>
      <c r="X47" s="45">
        <f>'Income Statement'!V42/'Income Statement'!V$21</f>
        <v>5.8756946858329771E-3</v>
      </c>
      <c r="Y47" s="45">
        <f>'Income Statement'!W42/'Income Statement'!W$21</f>
        <v>5.8744640887315224E-3</v>
      </c>
      <c r="Z47" s="45">
        <f>'Income Statement'!X42/'Income Statement'!X$21</f>
        <v>5.800393448420183E-3</v>
      </c>
      <c r="AA47" s="45">
        <f>'Income Statement'!Y42/'Income Statement'!Y$21</f>
        <v>5.788645496968706E-3</v>
      </c>
      <c r="AB47" s="45">
        <f>'Income Statement'!Z42/'Income Statement'!Z$21</f>
        <v>5.7769041687151107E-3</v>
      </c>
      <c r="AC47" s="45">
        <f>'Income Statement'!AA42/'Income Statement'!AA$21</f>
        <v>5.7651695296637873E-3</v>
      </c>
      <c r="AD47" s="50"/>
      <c r="AE47" s="45">
        <f ca="1">AVERAGE(OFFSET($F47,,(COLUMNS($F47:F47)-1)*12,,12))</f>
        <v>6.4744625381830435E-3</v>
      </c>
      <c r="AF47" s="45">
        <f ca="1">AVERAGE(OFFSET($F47,,(COLUMNS($F47:G47)-1)*12,,12))</f>
        <v>5.88081926104896E-3</v>
      </c>
      <c r="AH47" s="45">
        <f t="shared" si="18"/>
        <v>5.7651695296637873E-3</v>
      </c>
      <c r="AI47" s="45">
        <f t="shared" ca="1" si="19"/>
        <v>5.88081926104896E-3</v>
      </c>
      <c r="AJ47" s="45">
        <f t="shared" ca="1" si="20"/>
        <v>6.1776408996160014E-3</v>
      </c>
      <c r="AL47" s="45">
        <f t="shared" ref="AL47:AL61" ca="1" si="41">CHOOSE(AO47,AH47,AI47,AJ47)</f>
        <v>6.1776408996160014E-3</v>
      </c>
      <c r="AM47" s="35">
        <f>1.02^(1/11)-1</f>
        <v>1.8018602478817591E-3</v>
      </c>
      <c r="AO47" s="36">
        <v>3</v>
      </c>
      <c r="AP47" s="36" t="s">
        <v>11</v>
      </c>
      <c r="AR47" s="72">
        <v>1</v>
      </c>
      <c r="AS47" s="73">
        <f t="shared" ref="AS47:AS61" si="42">1-AR47</f>
        <v>0</v>
      </c>
      <c r="AU47" s="53">
        <f>'Income Statement'!AA42</f>
        <v>2500</v>
      </c>
      <c r="AV47" s="53">
        <f t="shared" ref="AV47:AV61" si="43">IF($AP47="V",AV$26*$AL47*$AR47+AU47*(1+$AM47)*$AS47,AU47*(1+$AM47))</f>
        <v>2504.5046506197045</v>
      </c>
      <c r="AW47" s="53">
        <f t="shared" ref="AW47:AW61" si="44">IF($AP47="V",AW$26*$AL47*$AR47+AV47*(1+$AM47)*$AS47,AV47*(1+$AM47))</f>
        <v>2509.0174179902911</v>
      </c>
      <c r="AX47" s="53">
        <f t="shared" ref="AX47:AX61" si="45">IF($AP47="V",AX$26*$AL47*$AR47+AW47*(1+$AM47)*$AS47,AW47*(1+$AM47))</f>
        <v>2513.5383167370105</v>
      </c>
      <c r="AY47" s="53">
        <f t="shared" ref="AY47:AY61" si="46">IF($AP47="V",AY$26*$AL47*$AR47+AX47*(1+$AM47)*$AS47,AX47*(1+$AM47))</f>
        <v>2518.0673615114665</v>
      </c>
      <c r="AZ47" s="53">
        <f t="shared" ref="AZ47:AZ61" si="47">IF($AP47="V",AZ$26*$AL47*$AR47+AY47*(1+$AM47)*$AS47,AY47*(1+$AM47))</f>
        <v>2522.6045669916625</v>
      </c>
      <c r="BA47" s="53">
        <f t="shared" ref="BA47:BA61" si="48">IF($AP47="V",BA$26*$AL47*$AR47+AZ47*(1+$AM47)*$AS47,AZ47*(1+$AM47))</f>
        <v>2527.1499478820497</v>
      </c>
      <c r="BB47" s="53">
        <f t="shared" ref="BB47:BB61" si="49">IF($AP47="V",BB$26*$AL47*$AR47+BA47*(1+$AM47)*$AS47,BA47*(1+$AM47))</f>
        <v>2531.703518913575</v>
      </c>
      <c r="BC47" s="53">
        <f t="shared" ref="BC47:BC61" si="50">IF($AP47="V",BC$26*$AL47*$AR47+BB47*(1+$AM47)*$AS47,BB47*(1+$AM47))</f>
        <v>2536.2652948437276</v>
      </c>
      <c r="BD47" s="53">
        <f t="shared" ref="BD47:BD61" si="51">IF($AP47="V",BD$26*$AL47*$AR47+BC47*(1+$AM47)*$AS47,BC47*(1+$AM47))</f>
        <v>2540.8352904565886</v>
      </c>
      <c r="BE47" s="53">
        <f t="shared" ref="BE47:BE61" si="52">IF($AP47="V",BE$26*$AL47*$AR47+BD47*(1+$AM47)*$AS47,BD47*(1+$AM47))</f>
        <v>2545.4135205628772</v>
      </c>
      <c r="BF47" s="53">
        <f t="shared" ref="BF47:BF61" si="53">IF($AP47="V",BF$26*$AL47*$AR47+BE47*(1+$AM47)*$AS47,BE47*(1+$AM47))</f>
        <v>2550.0000000000005</v>
      </c>
      <c r="BG47" s="53">
        <f t="shared" ref="BG47:BG61" si="54">IF($AP47="V",BG$26*$AL47*$AR47+BF47*(1+$AM47)*$AS47,BF47*(1+$AM47))</f>
        <v>2554.5947436320989</v>
      </c>
      <c r="BH47" s="53">
        <f t="shared" ref="BH47:BH61" si="55">IF($AP47="V",BH$26*$AL47*$AR47+BG47*(1+$AM47)*$AS47,BG47*(1+$AM47))</f>
        <v>2559.1977663500975</v>
      </c>
      <c r="BI47" s="53">
        <f t="shared" ref="BI47:BI61" si="56">IF($AP47="V",BI$26*$AL47*$AR47+BH47*(1+$AM47)*$AS47,BH47*(1+$AM47))</f>
        <v>2563.8090830717515</v>
      </c>
      <c r="BJ47" s="53">
        <f t="shared" ref="BJ47:BJ61" si="57">IF($AP47="V",BJ$26*$AL47*$AR47+BI47*(1+$AM47)*$AS47,BI47*(1+$AM47))</f>
        <v>2568.4287087416965</v>
      </c>
      <c r="BK47" s="53">
        <f t="shared" ref="BK47:BK61" si="58">IF($AP47="V",BK$26*$AL47*$AR47+BJ47*(1+$AM47)*$AS47,BJ47*(1+$AM47))</f>
        <v>2573.0566583314962</v>
      </c>
      <c r="BL47" s="53">
        <f t="shared" ref="BL47:BL61" si="59">IF($AP47="V",BL$26*$AL47*$AR47+BK47*(1+$AM47)*$AS47,BK47*(1+$AM47))</f>
        <v>2577.6929468396911</v>
      </c>
      <c r="BM47" s="53">
        <f t="shared" ref="BM47:BM61" si="60">IF($AP47="V",BM$26*$AL47*$AR47+BL47*(1+$AM47)*$AS47,BL47*(1+$AM47))</f>
        <v>2582.3375892918466</v>
      </c>
      <c r="BN47" s="53">
        <f t="shared" ref="BN47:BN61" si="61">IF($AP47="V",BN$26*$AL47*$AR47+BM47*(1+$AM47)*$AS47,BM47*(1+$AM47))</f>
        <v>2586.9906007406025</v>
      </c>
      <c r="BO47" s="53">
        <f t="shared" ref="BO47:BO61" si="62">IF($AP47="V",BO$26*$AL47*$AR47+BN47*(1+$AM47)*$AS47,BN47*(1+$AM47))</f>
        <v>2591.6519962657208</v>
      </c>
      <c r="BP47" s="53">
        <f t="shared" ref="BP47:BP61" si="63">IF($AP47="V",BP$26*$AL47*$AR47+BO47*(1+$AM47)*$AS47,BO47*(1+$AM47))</f>
        <v>2596.3217909741352</v>
      </c>
      <c r="BQ47" s="53">
        <f t="shared" ref="BQ47:BQ61" si="64">IF($AP47="V",BQ$26*$AL47*$AR47+BP47*(1+$AM47)*$AS47,BP47*(1+$AM47))</f>
        <v>2601.0000000000005</v>
      </c>
      <c r="BR47" s="53">
        <f t="shared" ref="BR47:BR61" si="65">IF($AP47="V",BR$26*$AL47*$AR47+BQ47*(1+$AM47)*$AS47,BQ47*(1+$AM47))</f>
        <v>2605.686638504741</v>
      </c>
      <c r="BS47" s="53">
        <f t="shared" ref="BS47:BS61" si="66">IF($AP47="V",BS$26*$AL47*$AR47+BR47*(1+$AM47)*$AS47,BR47*(1+$AM47))</f>
        <v>2610.3817216770994</v>
      </c>
      <c r="BT47" s="53">
        <f t="shared" ref="BT47:BT61" si="67">IF($AP47="V",BT$26*$AL47*$AR47+BS47*(1+$AM47)*$AS47,BS47*(1+$AM47))</f>
        <v>2615.0852647331867</v>
      </c>
      <c r="BU47" s="53">
        <f t="shared" ref="BU47:BU61" si="68">IF($AP47="V",BU$26*$AL47*$AR47+BT47*(1+$AM47)*$AS47,BT47*(1+$AM47))</f>
        <v>2619.797282916531</v>
      </c>
      <c r="BV47" s="53">
        <f t="shared" ref="BV47:BV61" si="69">IF($AP47="V",BV$26*$AL47*$AR47+BU47*(1+$AM47)*$AS47,BU47*(1+$AM47))</f>
        <v>2624.5177914981268</v>
      </c>
      <c r="BW47" s="53">
        <f t="shared" ref="BW47:BW61" si="70">IF($AP47="V",BW$26*$AL47*$AR47+BV47*(1+$AM47)*$AS47,BV47*(1+$AM47))</f>
        <v>2629.2468057764859</v>
      </c>
      <c r="BX47" s="53">
        <f t="shared" ref="BX47:BX61" si="71">IF($AP47="V",BX$26*$AL47*$AR47+BW47*(1+$AM47)*$AS47,BW47*(1+$AM47))</f>
        <v>2633.9843410776848</v>
      </c>
      <c r="BY47" s="53">
        <f t="shared" ref="BY47:BY61" si="72">IF($AP47="V",BY$26*$AL47*$AR47+BX47*(1+$AM47)*$AS47,BX47*(1+$AM47))</f>
        <v>2638.7304127554157</v>
      </c>
      <c r="BZ47" s="53">
        <f t="shared" ref="BZ47:BZ61" si="73">IF($AP47="V",BZ$26*$AL47*$AR47+BY47*(1+$AM47)*$AS47,BY47*(1+$AM47))</f>
        <v>2643.4850361910362</v>
      </c>
      <c r="CA47" s="53">
        <f t="shared" ref="CA47:CA61" si="74">IF($AP47="V",CA$26*$AL47*$AR47+BZ47*(1+$AM47)*$AS47,BZ47*(1+$AM47))</f>
        <v>2648.2482267936193</v>
      </c>
      <c r="CB47" s="53">
        <f t="shared" ref="CB47:CB61" si="75">IF($AP47="V",CB$26*$AL47*$AR47+CA47*(1+$AM47)*$AS47,CA47*(1+$AM47))</f>
        <v>2653.0200000000023</v>
      </c>
      <c r="CC47" s="53">
        <f t="shared" ref="CC47:CC61" si="76">IF($AP47="V",CC$26*$AL47*$AR47+CB47*(1+$AM47)*$AS47,CB47*(1+$AM47))</f>
        <v>2657.8003712748377</v>
      </c>
      <c r="CD47" s="53">
        <f t="shared" ref="CD47:CD61" si="77">IF($AP47="V",CD$26*$AL47*$AR47+CC47*(1+$AM47)*$AS47,CC47*(1+$AM47))</f>
        <v>2662.5893561106432</v>
      </c>
      <c r="CE47" s="53">
        <f t="shared" ref="CE47:CE61" si="78">IF($AP47="V",CE$26*$AL47*$AR47+CD47*(1+$AM47)*$AS47,CD47*(1+$AM47))</f>
        <v>2667.3869700278519</v>
      </c>
    </row>
    <row r="48" spans="2:83" ht="15" customHeight="1" outlineLevel="1" x14ac:dyDescent="0.2">
      <c r="B48" s="59" t="s">
        <v>21</v>
      </c>
      <c r="D48" s="78">
        <f>D47+1</f>
        <v>2</v>
      </c>
      <c r="E48" s="83"/>
      <c r="F48" s="45">
        <f>'Income Statement'!D43/'Income Statement'!D$21</f>
        <v>6.6107670211651036E-3</v>
      </c>
      <c r="G48" s="45">
        <f>'Income Statement'!E43/'Income Statement'!E$21</f>
        <v>6.4414989519565253E-3</v>
      </c>
      <c r="H48" s="45">
        <f>'Income Statement'!F43/'Income Statement'!F$21</f>
        <v>6.5662332318296756E-3</v>
      </c>
      <c r="I48" s="45">
        <f>'Income Statement'!G43/'Income Statement'!G$21</f>
        <v>6.5433315713300209E-3</v>
      </c>
      <c r="J48" s="45">
        <f>'Income Statement'!H43/'Income Statement'!H$21</f>
        <v>6.5205097870752547E-3</v>
      </c>
      <c r="K48" s="45">
        <f>'Income Statement'!I43/'Income Statement'!I$21</f>
        <v>6.4977676004735994E-3</v>
      </c>
      <c r="L48" s="45">
        <f>'Income Statement'!J43/'Income Statement'!J$21</f>
        <v>6.4751047339049305E-3</v>
      </c>
      <c r="M48" s="45">
        <f>'Income Statement'!K43/'Income Statement'!K$21</f>
        <v>6.4525209107174205E-3</v>
      </c>
      <c r="N48" s="45">
        <f>'Income Statement'!L43/'Income Statement'!L$21</f>
        <v>6.4300158552241344E-3</v>
      </c>
      <c r="O48" s="45">
        <f>'Income Statement'!M43/'Income Statement'!M$21</f>
        <v>6.4075892926996857E-3</v>
      </c>
      <c r="P48" s="45">
        <f>'Income Statement'!N43/'Income Statement'!N$21</f>
        <v>6.3852409493768657E-3</v>
      </c>
      <c r="Q48" s="45">
        <f>'Income Statement'!O43/'Income Statement'!O$21</f>
        <v>6.3629705524433141E-3</v>
      </c>
      <c r="R48" s="45">
        <f>'Income Statement'!P43/'Income Statement'!P$21</f>
        <v>6.0001689847865346E-3</v>
      </c>
      <c r="S48" s="45">
        <f>'Income Statement'!Q43/'Income Statement'!Q$21</f>
        <v>5.9792416390498605E-3</v>
      </c>
      <c r="T48" s="45">
        <f>'Income Statement'!R43/'Income Statement'!R$21</f>
        <v>5.9583872835574092E-3</v>
      </c>
      <c r="U48" s="45">
        <f>'Income Statement'!S43/'Income Statement'!S$21</f>
        <v>5.9376056637343378E-3</v>
      </c>
      <c r="V48" s="45">
        <f>'Income Statement'!T43/'Income Statement'!T$21</f>
        <v>5.9168965258937093E-3</v>
      </c>
      <c r="W48" s="45">
        <f>'Income Statement'!U43/'Income Statement'!U$21</f>
        <v>5.8962596172333929E-3</v>
      </c>
      <c r="X48" s="45">
        <f>'Income Statement'!V43/'Income Statement'!V$21</f>
        <v>5.8756946858329771E-3</v>
      </c>
      <c r="Y48" s="45">
        <f>'Income Statement'!W43/'Income Statement'!W$21</f>
        <v>5.8744640887315224E-3</v>
      </c>
      <c r="Z48" s="45">
        <f>'Income Statement'!X43/'Income Statement'!X$21</f>
        <v>5.800393448420183E-3</v>
      </c>
      <c r="AA48" s="45">
        <f>'Income Statement'!Y43/'Income Statement'!Y$21</f>
        <v>5.788645496968706E-3</v>
      </c>
      <c r="AB48" s="45">
        <f>'Income Statement'!Z43/'Income Statement'!Z$21</f>
        <v>5.7769041687151107E-3</v>
      </c>
      <c r="AC48" s="45">
        <f>'Income Statement'!AA43/'Income Statement'!AA$21</f>
        <v>5.7651695296637873E-3</v>
      </c>
      <c r="AD48" s="50"/>
      <c r="AE48" s="45">
        <f ca="1">AVERAGE(OFFSET($F48,,(COLUMNS($F48:F48)-1)*12,,12))</f>
        <v>6.4744625381830435E-3</v>
      </c>
      <c r="AF48" s="45">
        <f ca="1">AVERAGE(OFFSET($F48,,(COLUMNS($F48:G48)-1)*12,,12))</f>
        <v>5.88081926104896E-3</v>
      </c>
      <c r="AH48" s="45">
        <f t="shared" si="18"/>
        <v>5.7651695296637873E-3</v>
      </c>
      <c r="AI48" s="45">
        <f t="shared" ca="1" si="19"/>
        <v>5.88081926104896E-3</v>
      </c>
      <c r="AJ48" s="45">
        <f t="shared" ca="1" si="20"/>
        <v>6.1776408996160014E-3</v>
      </c>
      <c r="AL48" s="45">
        <f t="shared" ca="1" si="41"/>
        <v>6.1776408996160014E-3</v>
      </c>
      <c r="AM48" s="35">
        <f t="shared" ref="AM48:AM61" si="79">1.02^(1/11)-1</f>
        <v>1.8018602478817591E-3</v>
      </c>
      <c r="AO48" s="36">
        <v>3</v>
      </c>
      <c r="AP48" s="36" t="s">
        <v>11</v>
      </c>
      <c r="AR48" s="72">
        <v>1</v>
      </c>
      <c r="AS48" s="73">
        <f t="shared" si="42"/>
        <v>0</v>
      </c>
      <c r="AU48" s="53">
        <f>'Income Statement'!AA43</f>
        <v>2500</v>
      </c>
      <c r="AV48" s="53">
        <f t="shared" si="43"/>
        <v>2504.5046506197045</v>
      </c>
      <c r="AW48" s="53">
        <f t="shared" si="44"/>
        <v>2509.0174179902911</v>
      </c>
      <c r="AX48" s="53">
        <f t="shared" si="45"/>
        <v>2513.5383167370105</v>
      </c>
      <c r="AY48" s="53">
        <f t="shared" si="46"/>
        <v>2518.0673615114665</v>
      </c>
      <c r="AZ48" s="53">
        <f t="shared" si="47"/>
        <v>2522.6045669916625</v>
      </c>
      <c r="BA48" s="53">
        <f t="shared" si="48"/>
        <v>2527.1499478820497</v>
      </c>
      <c r="BB48" s="53">
        <f t="shared" si="49"/>
        <v>2531.703518913575</v>
      </c>
      <c r="BC48" s="53">
        <f t="shared" si="50"/>
        <v>2536.2652948437276</v>
      </c>
      <c r="BD48" s="53">
        <f t="shared" si="51"/>
        <v>2540.8352904565886</v>
      </c>
      <c r="BE48" s="53">
        <f t="shared" si="52"/>
        <v>2545.4135205628772</v>
      </c>
      <c r="BF48" s="53">
        <f t="shared" si="53"/>
        <v>2550.0000000000005</v>
      </c>
      <c r="BG48" s="53">
        <f t="shared" si="54"/>
        <v>2554.5947436320989</v>
      </c>
      <c r="BH48" s="53">
        <f t="shared" si="55"/>
        <v>2559.1977663500975</v>
      </c>
      <c r="BI48" s="53">
        <f t="shared" si="56"/>
        <v>2563.8090830717515</v>
      </c>
      <c r="BJ48" s="53">
        <f t="shared" si="57"/>
        <v>2568.4287087416965</v>
      </c>
      <c r="BK48" s="53">
        <f t="shared" si="58"/>
        <v>2573.0566583314962</v>
      </c>
      <c r="BL48" s="53">
        <f t="shared" si="59"/>
        <v>2577.6929468396911</v>
      </c>
      <c r="BM48" s="53">
        <f t="shared" si="60"/>
        <v>2582.3375892918466</v>
      </c>
      <c r="BN48" s="53">
        <f t="shared" si="61"/>
        <v>2586.9906007406025</v>
      </c>
      <c r="BO48" s="53">
        <f t="shared" si="62"/>
        <v>2591.6519962657208</v>
      </c>
      <c r="BP48" s="53">
        <f t="shared" si="63"/>
        <v>2596.3217909741352</v>
      </c>
      <c r="BQ48" s="53">
        <f t="shared" si="64"/>
        <v>2601.0000000000005</v>
      </c>
      <c r="BR48" s="53">
        <f t="shared" si="65"/>
        <v>2605.686638504741</v>
      </c>
      <c r="BS48" s="53">
        <f t="shared" si="66"/>
        <v>2610.3817216770994</v>
      </c>
      <c r="BT48" s="53">
        <f t="shared" si="67"/>
        <v>2615.0852647331867</v>
      </c>
      <c r="BU48" s="53">
        <f t="shared" si="68"/>
        <v>2619.797282916531</v>
      </c>
      <c r="BV48" s="53">
        <f t="shared" si="69"/>
        <v>2624.5177914981268</v>
      </c>
      <c r="BW48" s="53">
        <f t="shared" si="70"/>
        <v>2629.2468057764859</v>
      </c>
      <c r="BX48" s="53">
        <f t="shared" si="71"/>
        <v>2633.9843410776848</v>
      </c>
      <c r="BY48" s="53">
        <f t="shared" si="72"/>
        <v>2638.7304127554157</v>
      </c>
      <c r="BZ48" s="53">
        <f t="shared" si="73"/>
        <v>2643.4850361910362</v>
      </c>
      <c r="CA48" s="53">
        <f t="shared" si="74"/>
        <v>2648.2482267936193</v>
      </c>
      <c r="CB48" s="53">
        <f t="shared" si="75"/>
        <v>2653.0200000000023</v>
      </c>
      <c r="CC48" s="53">
        <f t="shared" si="76"/>
        <v>2657.8003712748377</v>
      </c>
      <c r="CD48" s="53">
        <f t="shared" si="77"/>
        <v>2662.5893561106432</v>
      </c>
      <c r="CE48" s="53">
        <f t="shared" si="78"/>
        <v>2667.3869700278519</v>
      </c>
    </row>
    <row r="49" spans="2:83" ht="15" customHeight="1" outlineLevel="1" x14ac:dyDescent="0.2">
      <c r="B49" s="59" t="s">
        <v>21</v>
      </c>
      <c r="D49" s="78">
        <f t="shared" ref="D49:D61" si="80">D48+1</f>
        <v>3</v>
      </c>
      <c r="E49" s="83"/>
      <c r="F49" s="45">
        <f>'Income Statement'!D44/'Income Statement'!D$21</f>
        <v>6.6107670211651036E-3</v>
      </c>
      <c r="G49" s="45">
        <f>'Income Statement'!E44/'Income Statement'!E$21</f>
        <v>6.4414989519565253E-3</v>
      </c>
      <c r="H49" s="45">
        <f>'Income Statement'!F44/'Income Statement'!F$21</f>
        <v>6.5662332318296756E-3</v>
      </c>
      <c r="I49" s="45">
        <f>'Income Statement'!G44/'Income Statement'!G$21</f>
        <v>6.5433315713300209E-3</v>
      </c>
      <c r="J49" s="45">
        <f>'Income Statement'!H44/'Income Statement'!H$21</f>
        <v>6.5205097870752547E-3</v>
      </c>
      <c r="K49" s="45">
        <f>'Income Statement'!I44/'Income Statement'!I$21</f>
        <v>6.4977676004735994E-3</v>
      </c>
      <c r="L49" s="45">
        <f>'Income Statement'!J44/'Income Statement'!J$21</f>
        <v>6.4751047339049305E-3</v>
      </c>
      <c r="M49" s="45">
        <f>'Income Statement'!K44/'Income Statement'!K$21</f>
        <v>6.4525209107174205E-3</v>
      </c>
      <c r="N49" s="45">
        <f>'Income Statement'!L44/'Income Statement'!L$21</f>
        <v>6.4300158552241344E-3</v>
      </c>
      <c r="O49" s="45">
        <f>'Income Statement'!M44/'Income Statement'!M$21</f>
        <v>6.4075892926996857E-3</v>
      </c>
      <c r="P49" s="45">
        <f>'Income Statement'!N44/'Income Statement'!N$21</f>
        <v>6.3852409493768657E-3</v>
      </c>
      <c r="Q49" s="45">
        <f>'Income Statement'!O44/'Income Statement'!O$21</f>
        <v>6.3629705524433141E-3</v>
      </c>
      <c r="R49" s="45">
        <f>'Income Statement'!P44/'Income Statement'!P$21</f>
        <v>6.0001689847865346E-3</v>
      </c>
      <c r="S49" s="45">
        <f>'Income Statement'!Q44/'Income Statement'!Q$21</f>
        <v>5.9792416390498605E-3</v>
      </c>
      <c r="T49" s="45">
        <f>'Income Statement'!R44/'Income Statement'!R$21</f>
        <v>5.9583872835574092E-3</v>
      </c>
      <c r="U49" s="45">
        <f>'Income Statement'!S44/'Income Statement'!S$21</f>
        <v>5.9376056637343378E-3</v>
      </c>
      <c r="V49" s="45">
        <f>'Income Statement'!T44/'Income Statement'!T$21</f>
        <v>5.9168965258937093E-3</v>
      </c>
      <c r="W49" s="45">
        <f>'Income Statement'!U44/'Income Statement'!U$21</f>
        <v>5.8962596172333929E-3</v>
      </c>
      <c r="X49" s="45">
        <f>'Income Statement'!V44/'Income Statement'!V$21</f>
        <v>5.8756946858329771E-3</v>
      </c>
      <c r="Y49" s="45">
        <f>'Income Statement'!W44/'Income Statement'!W$21</f>
        <v>5.8744640887315224E-3</v>
      </c>
      <c r="Z49" s="45">
        <f>'Income Statement'!X44/'Income Statement'!X$21</f>
        <v>5.800393448420183E-3</v>
      </c>
      <c r="AA49" s="45">
        <f>'Income Statement'!Y44/'Income Statement'!Y$21</f>
        <v>5.788645496968706E-3</v>
      </c>
      <c r="AB49" s="45">
        <f>'Income Statement'!Z44/'Income Statement'!Z$21</f>
        <v>5.7769041687151107E-3</v>
      </c>
      <c r="AC49" s="45">
        <f>'Income Statement'!AA44/'Income Statement'!AA$21</f>
        <v>5.7651695296637873E-3</v>
      </c>
      <c r="AD49" s="50"/>
      <c r="AE49" s="45">
        <f ca="1">AVERAGE(OFFSET($F49,,(COLUMNS($F49:F49)-1)*12,,12))</f>
        <v>6.4744625381830435E-3</v>
      </c>
      <c r="AF49" s="45">
        <f ca="1">AVERAGE(OFFSET($F49,,(COLUMNS($F49:G49)-1)*12,,12))</f>
        <v>5.88081926104896E-3</v>
      </c>
      <c r="AH49" s="45">
        <f t="shared" si="18"/>
        <v>5.7651695296637873E-3</v>
      </c>
      <c r="AI49" s="45">
        <f t="shared" ca="1" si="19"/>
        <v>5.88081926104896E-3</v>
      </c>
      <c r="AJ49" s="45">
        <f t="shared" ca="1" si="20"/>
        <v>6.1776408996160014E-3</v>
      </c>
      <c r="AL49" s="45">
        <f t="shared" ca="1" si="41"/>
        <v>6.1776408996160014E-3</v>
      </c>
      <c r="AM49" s="35">
        <f t="shared" si="79"/>
        <v>1.8018602478817591E-3</v>
      </c>
      <c r="AO49" s="36">
        <v>3</v>
      </c>
      <c r="AP49" s="36" t="s">
        <v>11</v>
      </c>
      <c r="AR49" s="72">
        <v>1</v>
      </c>
      <c r="AS49" s="73">
        <f t="shared" si="42"/>
        <v>0</v>
      </c>
      <c r="AU49" s="53">
        <f>'Income Statement'!AA44</f>
        <v>2500</v>
      </c>
      <c r="AV49" s="53">
        <f t="shared" si="43"/>
        <v>2504.5046506197045</v>
      </c>
      <c r="AW49" s="53">
        <f t="shared" si="44"/>
        <v>2509.0174179902911</v>
      </c>
      <c r="AX49" s="53">
        <f t="shared" si="45"/>
        <v>2513.5383167370105</v>
      </c>
      <c r="AY49" s="53">
        <f t="shared" si="46"/>
        <v>2518.0673615114665</v>
      </c>
      <c r="AZ49" s="53">
        <f t="shared" si="47"/>
        <v>2522.6045669916625</v>
      </c>
      <c r="BA49" s="53">
        <f t="shared" si="48"/>
        <v>2527.1499478820497</v>
      </c>
      <c r="BB49" s="53">
        <f t="shared" si="49"/>
        <v>2531.703518913575</v>
      </c>
      <c r="BC49" s="53">
        <f t="shared" si="50"/>
        <v>2536.2652948437276</v>
      </c>
      <c r="BD49" s="53">
        <f t="shared" si="51"/>
        <v>2540.8352904565886</v>
      </c>
      <c r="BE49" s="53">
        <f t="shared" si="52"/>
        <v>2545.4135205628772</v>
      </c>
      <c r="BF49" s="53">
        <f t="shared" si="53"/>
        <v>2550.0000000000005</v>
      </c>
      <c r="BG49" s="53">
        <f t="shared" si="54"/>
        <v>2554.5947436320989</v>
      </c>
      <c r="BH49" s="53">
        <f t="shared" si="55"/>
        <v>2559.1977663500975</v>
      </c>
      <c r="BI49" s="53">
        <f t="shared" si="56"/>
        <v>2563.8090830717515</v>
      </c>
      <c r="BJ49" s="53">
        <f t="shared" si="57"/>
        <v>2568.4287087416965</v>
      </c>
      <c r="BK49" s="53">
        <f t="shared" si="58"/>
        <v>2573.0566583314962</v>
      </c>
      <c r="BL49" s="53">
        <f t="shared" si="59"/>
        <v>2577.6929468396911</v>
      </c>
      <c r="BM49" s="53">
        <f t="shared" si="60"/>
        <v>2582.3375892918466</v>
      </c>
      <c r="BN49" s="53">
        <f t="shared" si="61"/>
        <v>2586.9906007406025</v>
      </c>
      <c r="BO49" s="53">
        <f t="shared" si="62"/>
        <v>2591.6519962657208</v>
      </c>
      <c r="BP49" s="53">
        <f t="shared" si="63"/>
        <v>2596.3217909741352</v>
      </c>
      <c r="BQ49" s="53">
        <f t="shared" si="64"/>
        <v>2601.0000000000005</v>
      </c>
      <c r="BR49" s="53">
        <f t="shared" si="65"/>
        <v>2605.686638504741</v>
      </c>
      <c r="BS49" s="53">
        <f t="shared" si="66"/>
        <v>2610.3817216770994</v>
      </c>
      <c r="BT49" s="53">
        <f t="shared" si="67"/>
        <v>2615.0852647331867</v>
      </c>
      <c r="BU49" s="53">
        <f t="shared" si="68"/>
        <v>2619.797282916531</v>
      </c>
      <c r="BV49" s="53">
        <f t="shared" si="69"/>
        <v>2624.5177914981268</v>
      </c>
      <c r="BW49" s="53">
        <f t="shared" si="70"/>
        <v>2629.2468057764859</v>
      </c>
      <c r="BX49" s="53">
        <f t="shared" si="71"/>
        <v>2633.9843410776848</v>
      </c>
      <c r="BY49" s="53">
        <f t="shared" si="72"/>
        <v>2638.7304127554157</v>
      </c>
      <c r="BZ49" s="53">
        <f t="shared" si="73"/>
        <v>2643.4850361910362</v>
      </c>
      <c r="CA49" s="53">
        <f t="shared" si="74"/>
        <v>2648.2482267936193</v>
      </c>
      <c r="CB49" s="53">
        <f t="shared" si="75"/>
        <v>2653.0200000000023</v>
      </c>
      <c r="CC49" s="53">
        <f t="shared" si="76"/>
        <v>2657.8003712748377</v>
      </c>
      <c r="CD49" s="53">
        <f t="shared" si="77"/>
        <v>2662.5893561106432</v>
      </c>
      <c r="CE49" s="53">
        <f t="shared" si="78"/>
        <v>2667.3869700278519</v>
      </c>
    </row>
    <row r="50" spans="2:83" ht="15" customHeight="1" outlineLevel="1" x14ac:dyDescent="0.2">
      <c r="B50" s="59" t="s">
        <v>21</v>
      </c>
      <c r="D50" s="78">
        <f t="shared" si="80"/>
        <v>4</v>
      </c>
      <c r="E50" s="83"/>
      <c r="F50" s="45">
        <f>'Income Statement'!D45/'Income Statement'!D$21</f>
        <v>6.6107670211651036E-3</v>
      </c>
      <c r="G50" s="45">
        <f>'Income Statement'!E45/'Income Statement'!E$21</f>
        <v>6.4414989519565253E-3</v>
      </c>
      <c r="H50" s="45">
        <f>'Income Statement'!F45/'Income Statement'!F$21</f>
        <v>6.5662332318296756E-3</v>
      </c>
      <c r="I50" s="45">
        <f>'Income Statement'!G45/'Income Statement'!G$21</f>
        <v>6.5433315713300209E-3</v>
      </c>
      <c r="J50" s="45">
        <f>'Income Statement'!H45/'Income Statement'!H$21</f>
        <v>6.5205097870752547E-3</v>
      </c>
      <c r="K50" s="45">
        <f>'Income Statement'!I45/'Income Statement'!I$21</f>
        <v>6.4977676004735994E-3</v>
      </c>
      <c r="L50" s="45">
        <f>'Income Statement'!J45/'Income Statement'!J$21</f>
        <v>6.4751047339049305E-3</v>
      </c>
      <c r="M50" s="45">
        <f>'Income Statement'!K45/'Income Statement'!K$21</f>
        <v>6.4525209107174205E-3</v>
      </c>
      <c r="N50" s="45">
        <f>'Income Statement'!L45/'Income Statement'!L$21</f>
        <v>6.4300158552241344E-3</v>
      </c>
      <c r="O50" s="45">
        <f>'Income Statement'!M45/'Income Statement'!M$21</f>
        <v>6.4075892926996857E-3</v>
      </c>
      <c r="P50" s="45">
        <f>'Income Statement'!N45/'Income Statement'!N$21</f>
        <v>6.3852409493768657E-3</v>
      </c>
      <c r="Q50" s="45">
        <f>'Income Statement'!O45/'Income Statement'!O$21</f>
        <v>6.3629705524433141E-3</v>
      </c>
      <c r="R50" s="45">
        <f>'Income Statement'!P45/'Income Statement'!P$21</f>
        <v>6.0001689847865346E-3</v>
      </c>
      <c r="S50" s="45">
        <f>'Income Statement'!Q45/'Income Statement'!Q$21</f>
        <v>5.9792416390498605E-3</v>
      </c>
      <c r="T50" s="45">
        <f>'Income Statement'!R45/'Income Statement'!R$21</f>
        <v>5.9583872835574092E-3</v>
      </c>
      <c r="U50" s="45">
        <f>'Income Statement'!S45/'Income Statement'!S$21</f>
        <v>5.9376056637343378E-3</v>
      </c>
      <c r="V50" s="45">
        <f>'Income Statement'!T45/'Income Statement'!T$21</f>
        <v>5.9168965258937093E-3</v>
      </c>
      <c r="W50" s="45">
        <f>'Income Statement'!U45/'Income Statement'!U$21</f>
        <v>5.8962596172333929E-3</v>
      </c>
      <c r="X50" s="45">
        <f>'Income Statement'!V45/'Income Statement'!V$21</f>
        <v>5.8756946858329771E-3</v>
      </c>
      <c r="Y50" s="45">
        <f>'Income Statement'!W45/'Income Statement'!W$21</f>
        <v>5.8744640887315224E-3</v>
      </c>
      <c r="Z50" s="45">
        <f>'Income Statement'!X45/'Income Statement'!X$21</f>
        <v>5.800393448420183E-3</v>
      </c>
      <c r="AA50" s="45">
        <f>'Income Statement'!Y45/'Income Statement'!Y$21</f>
        <v>5.788645496968706E-3</v>
      </c>
      <c r="AB50" s="45">
        <f>'Income Statement'!Z45/'Income Statement'!Z$21</f>
        <v>5.7769041687151107E-3</v>
      </c>
      <c r="AC50" s="45">
        <f>'Income Statement'!AA45/'Income Statement'!AA$21</f>
        <v>5.7651695296637873E-3</v>
      </c>
      <c r="AD50" s="50"/>
      <c r="AE50" s="45">
        <f ca="1">AVERAGE(OFFSET($F50,,(COLUMNS($F50:F50)-1)*12,,12))</f>
        <v>6.4744625381830435E-3</v>
      </c>
      <c r="AF50" s="45">
        <f ca="1">AVERAGE(OFFSET($F50,,(COLUMNS($F50:G50)-1)*12,,12))</f>
        <v>5.88081926104896E-3</v>
      </c>
      <c r="AH50" s="45">
        <f t="shared" si="18"/>
        <v>5.7651695296637873E-3</v>
      </c>
      <c r="AI50" s="45">
        <f t="shared" ca="1" si="19"/>
        <v>5.88081926104896E-3</v>
      </c>
      <c r="AJ50" s="45">
        <f t="shared" ca="1" si="20"/>
        <v>6.1776408996160014E-3</v>
      </c>
      <c r="AL50" s="45">
        <f t="shared" ca="1" si="41"/>
        <v>6.1776408996160014E-3</v>
      </c>
      <c r="AM50" s="35">
        <f t="shared" si="79"/>
        <v>1.8018602478817591E-3</v>
      </c>
      <c r="AO50" s="36">
        <v>3</v>
      </c>
      <c r="AP50" s="36" t="s">
        <v>11</v>
      </c>
      <c r="AR50" s="72">
        <v>1</v>
      </c>
      <c r="AS50" s="73">
        <f t="shared" si="42"/>
        <v>0</v>
      </c>
      <c r="AU50" s="53">
        <f>'Income Statement'!AA45</f>
        <v>2500</v>
      </c>
      <c r="AV50" s="53">
        <f t="shared" si="43"/>
        <v>2504.5046506197045</v>
      </c>
      <c r="AW50" s="53">
        <f t="shared" si="44"/>
        <v>2509.0174179902911</v>
      </c>
      <c r="AX50" s="53">
        <f t="shared" si="45"/>
        <v>2513.5383167370105</v>
      </c>
      <c r="AY50" s="53">
        <f t="shared" si="46"/>
        <v>2518.0673615114665</v>
      </c>
      <c r="AZ50" s="53">
        <f t="shared" si="47"/>
        <v>2522.6045669916625</v>
      </c>
      <c r="BA50" s="53">
        <f t="shared" si="48"/>
        <v>2527.1499478820497</v>
      </c>
      <c r="BB50" s="53">
        <f t="shared" si="49"/>
        <v>2531.703518913575</v>
      </c>
      <c r="BC50" s="53">
        <f t="shared" si="50"/>
        <v>2536.2652948437276</v>
      </c>
      <c r="BD50" s="53">
        <f t="shared" si="51"/>
        <v>2540.8352904565886</v>
      </c>
      <c r="BE50" s="53">
        <f t="shared" si="52"/>
        <v>2545.4135205628772</v>
      </c>
      <c r="BF50" s="53">
        <f t="shared" si="53"/>
        <v>2550.0000000000005</v>
      </c>
      <c r="BG50" s="53">
        <f t="shared" si="54"/>
        <v>2554.5947436320989</v>
      </c>
      <c r="BH50" s="53">
        <f t="shared" si="55"/>
        <v>2559.1977663500975</v>
      </c>
      <c r="BI50" s="53">
        <f t="shared" si="56"/>
        <v>2563.8090830717515</v>
      </c>
      <c r="BJ50" s="53">
        <f t="shared" si="57"/>
        <v>2568.4287087416965</v>
      </c>
      <c r="BK50" s="53">
        <f t="shared" si="58"/>
        <v>2573.0566583314962</v>
      </c>
      <c r="BL50" s="53">
        <f t="shared" si="59"/>
        <v>2577.6929468396911</v>
      </c>
      <c r="BM50" s="53">
        <f t="shared" si="60"/>
        <v>2582.3375892918466</v>
      </c>
      <c r="BN50" s="53">
        <f t="shared" si="61"/>
        <v>2586.9906007406025</v>
      </c>
      <c r="BO50" s="53">
        <f t="shared" si="62"/>
        <v>2591.6519962657208</v>
      </c>
      <c r="BP50" s="53">
        <f t="shared" si="63"/>
        <v>2596.3217909741352</v>
      </c>
      <c r="BQ50" s="53">
        <f t="shared" si="64"/>
        <v>2601.0000000000005</v>
      </c>
      <c r="BR50" s="53">
        <f t="shared" si="65"/>
        <v>2605.686638504741</v>
      </c>
      <c r="BS50" s="53">
        <f t="shared" si="66"/>
        <v>2610.3817216770994</v>
      </c>
      <c r="BT50" s="53">
        <f t="shared" si="67"/>
        <v>2615.0852647331867</v>
      </c>
      <c r="BU50" s="53">
        <f t="shared" si="68"/>
        <v>2619.797282916531</v>
      </c>
      <c r="BV50" s="53">
        <f t="shared" si="69"/>
        <v>2624.5177914981268</v>
      </c>
      <c r="BW50" s="53">
        <f t="shared" si="70"/>
        <v>2629.2468057764859</v>
      </c>
      <c r="BX50" s="53">
        <f t="shared" si="71"/>
        <v>2633.9843410776848</v>
      </c>
      <c r="BY50" s="53">
        <f t="shared" si="72"/>
        <v>2638.7304127554157</v>
      </c>
      <c r="BZ50" s="53">
        <f t="shared" si="73"/>
        <v>2643.4850361910362</v>
      </c>
      <c r="CA50" s="53">
        <f t="shared" si="74"/>
        <v>2648.2482267936193</v>
      </c>
      <c r="CB50" s="53">
        <f t="shared" si="75"/>
        <v>2653.0200000000023</v>
      </c>
      <c r="CC50" s="53">
        <f t="shared" si="76"/>
        <v>2657.8003712748377</v>
      </c>
      <c r="CD50" s="53">
        <f t="shared" si="77"/>
        <v>2662.5893561106432</v>
      </c>
      <c r="CE50" s="53">
        <f t="shared" si="78"/>
        <v>2667.3869700278519</v>
      </c>
    </row>
    <row r="51" spans="2:83" ht="15" customHeight="1" outlineLevel="1" x14ac:dyDescent="0.2">
      <c r="B51" s="59" t="s">
        <v>21</v>
      </c>
      <c r="D51" s="78">
        <f t="shared" si="80"/>
        <v>5</v>
      </c>
      <c r="E51" s="83"/>
      <c r="F51" s="45">
        <f>'Income Statement'!D46/'Income Statement'!D$21</f>
        <v>6.6107670211651036E-3</v>
      </c>
      <c r="G51" s="45">
        <f>'Income Statement'!E46/'Income Statement'!E$21</f>
        <v>6.4414989519565253E-3</v>
      </c>
      <c r="H51" s="45">
        <f>'Income Statement'!F46/'Income Statement'!F$21</f>
        <v>6.5662332318296756E-3</v>
      </c>
      <c r="I51" s="45">
        <f>'Income Statement'!G46/'Income Statement'!G$21</f>
        <v>6.5433315713300209E-3</v>
      </c>
      <c r="J51" s="45">
        <f>'Income Statement'!H46/'Income Statement'!H$21</f>
        <v>6.5205097870752547E-3</v>
      </c>
      <c r="K51" s="45">
        <f>'Income Statement'!I46/'Income Statement'!I$21</f>
        <v>6.4977676004735994E-3</v>
      </c>
      <c r="L51" s="45">
        <f>'Income Statement'!J46/'Income Statement'!J$21</f>
        <v>6.4751047339049305E-3</v>
      </c>
      <c r="M51" s="45">
        <f>'Income Statement'!K46/'Income Statement'!K$21</f>
        <v>6.4525209107174205E-3</v>
      </c>
      <c r="N51" s="45">
        <f>'Income Statement'!L46/'Income Statement'!L$21</f>
        <v>6.4300158552241344E-3</v>
      </c>
      <c r="O51" s="45">
        <f>'Income Statement'!M46/'Income Statement'!M$21</f>
        <v>6.4075892926996857E-3</v>
      </c>
      <c r="P51" s="45">
        <f>'Income Statement'!N46/'Income Statement'!N$21</f>
        <v>6.3852409493768657E-3</v>
      </c>
      <c r="Q51" s="45">
        <f>'Income Statement'!O46/'Income Statement'!O$21</f>
        <v>6.3629705524433141E-3</v>
      </c>
      <c r="R51" s="45">
        <f>'Income Statement'!P46/'Income Statement'!P$21</f>
        <v>6.0001689847865346E-3</v>
      </c>
      <c r="S51" s="45">
        <f>'Income Statement'!Q46/'Income Statement'!Q$21</f>
        <v>5.9792416390498605E-3</v>
      </c>
      <c r="T51" s="45">
        <f>'Income Statement'!R46/'Income Statement'!R$21</f>
        <v>5.9583872835574092E-3</v>
      </c>
      <c r="U51" s="45">
        <f>'Income Statement'!S46/'Income Statement'!S$21</f>
        <v>5.9376056637343378E-3</v>
      </c>
      <c r="V51" s="45">
        <f>'Income Statement'!T46/'Income Statement'!T$21</f>
        <v>5.9168965258937093E-3</v>
      </c>
      <c r="W51" s="45">
        <f>'Income Statement'!U46/'Income Statement'!U$21</f>
        <v>5.8962596172333929E-3</v>
      </c>
      <c r="X51" s="45">
        <f>'Income Statement'!V46/'Income Statement'!V$21</f>
        <v>5.8756946858329771E-3</v>
      </c>
      <c r="Y51" s="45">
        <f>'Income Statement'!W46/'Income Statement'!W$21</f>
        <v>5.8744640887315224E-3</v>
      </c>
      <c r="Z51" s="45">
        <f>'Income Statement'!X46/'Income Statement'!X$21</f>
        <v>5.800393448420183E-3</v>
      </c>
      <c r="AA51" s="45">
        <f>'Income Statement'!Y46/'Income Statement'!Y$21</f>
        <v>5.788645496968706E-3</v>
      </c>
      <c r="AB51" s="45">
        <f>'Income Statement'!Z46/'Income Statement'!Z$21</f>
        <v>5.7769041687151107E-3</v>
      </c>
      <c r="AC51" s="45">
        <f>'Income Statement'!AA46/'Income Statement'!AA$21</f>
        <v>5.7651695296637873E-3</v>
      </c>
      <c r="AD51" s="50"/>
      <c r="AE51" s="45">
        <f ca="1">AVERAGE(OFFSET($F51,,(COLUMNS($F51:F51)-1)*12,,12))</f>
        <v>6.4744625381830435E-3</v>
      </c>
      <c r="AF51" s="45">
        <f ca="1">AVERAGE(OFFSET($F51,,(COLUMNS($F51:G51)-1)*12,,12))</f>
        <v>5.88081926104896E-3</v>
      </c>
      <c r="AH51" s="45">
        <f t="shared" si="18"/>
        <v>5.7651695296637873E-3</v>
      </c>
      <c r="AI51" s="45">
        <f t="shared" ca="1" si="19"/>
        <v>5.88081926104896E-3</v>
      </c>
      <c r="AJ51" s="45">
        <f t="shared" ca="1" si="20"/>
        <v>6.1776408996160014E-3</v>
      </c>
      <c r="AL51" s="45">
        <f t="shared" ca="1" si="41"/>
        <v>6.1776408996160014E-3</v>
      </c>
      <c r="AM51" s="35">
        <f t="shared" si="79"/>
        <v>1.8018602478817591E-3</v>
      </c>
      <c r="AO51" s="36">
        <v>3</v>
      </c>
      <c r="AP51" s="36" t="s">
        <v>11</v>
      </c>
      <c r="AR51" s="72">
        <v>1</v>
      </c>
      <c r="AS51" s="73">
        <f t="shared" si="42"/>
        <v>0</v>
      </c>
      <c r="AU51" s="53">
        <f>'Income Statement'!AA46</f>
        <v>2500</v>
      </c>
      <c r="AV51" s="53">
        <f t="shared" si="43"/>
        <v>2504.5046506197045</v>
      </c>
      <c r="AW51" s="53">
        <f t="shared" si="44"/>
        <v>2509.0174179902911</v>
      </c>
      <c r="AX51" s="53">
        <f t="shared" si="45"/>
        <v>2513.5383167370105</v>
      </c>
      <c r="AY51" s="53">
        <f t="shared" si="46"/>
        <v>2518.0673615114665</v>
      </c>
      <c r="AZ51" s="53">
        <f t="shared" si="47"/>
        <v>2522.6045669916625</v>
      </c>
      <c r="BA51" s="53">
        <f t="shared" si="48"/>
        <v>2527.1499478820497</v>
      </c>
      <c r="BB51" s="53">
        <f t="shared" si="49"/>
        <v>2531.703518913575</v>
      </c>
      <c r="BC51" s="53">
        <f t="shared" si="50"/>
        <v>2536.2652948437276</v>
      </c>
      <c r="BD51" s="53">
        <f t="shared" si="51"/>
        <v>2540.8352904565886</v>
      </c>
      <c r="BE51" s="53">
        <f t="shared" si="52"/>
        <v>2545.4135205628772</v>
      </c>
      <c r="BF51" s="53">
        <f t="shared" si="53"/>
        <v>2550.0000000000005</v>
      </c>
      <c r="BG51" s="53">
        <f t="shared" si="54"/>
        <v>2554.5947436320989</v>
      </c>
      <c r="BH51" s="53">
        <f t="shared" si="55"/>
        <v>2559.1977663500975</v>
      </c>
      <c r="BI51" s="53">
        <f t="shared" si="56"/>
        <v>2563.8090830717515</v>
      </c>
      <c r="BJ51" s="53">
        <f t="shared" si="57"/>
        <v>2568.4287087416965</v>
      </c>
      <c r="BK51" s="53">
        <f t="shared" si="58"/>
        <v>2573.0566583314962</v>
      </c>
      <c r="BL51" s="53">
        <f t="shared" si="59"/>
        <v>2577.6929468396911</v>
      </c>
      <c r="BM51" s="53">
        <f t="shared" si="60"/>
        <v>2582.3375892918466</v>
      </c>
      <c r="BN51" s="53">
        <f t="shared" si="61"/>
        <v>2586.9906007406025</v>
      </c>
      <c r="BO51" s="53">
        <f t="shared" si="62"/>
        <v>2591.6519962657208</v>
      </c>
      <c r="BP51" s="53">
        <f t="shared" si="63"/>
        <v>2596.3217909741352</v>
      </c>
      <c r="BQ51" s="53">
        <f t="shared" si="64"/>
        <v>2601.0000000000005</v>
      </c>
      <c r="BR51" s="53">
        <f t="shared" si="65"/>
        <v>2605.686638504741</v>
      </c>
      <c r="BS51" s="53">
        <f t="shared" si="66"/>
        <v>2610.3817216770994</v>
      </c>
      <c r="BT51" s="53">
        <f t="shared" si="67"/>
        <v>2615.0852647331867</v>
      </c>
      <c r="BU51" s="53">
        <f t="shared" si="68"/>
        <v>2619.797282916531</v>
      </c>
      <c r="BV51" s="53">
        <f t="shared" si="69"/>
        <v>2624.5177914981268</v>
      </c>
      <c r="BW51" s="53">
        <f t="shared" si="70"/>
        <v>2629.2468057764859</v>
      </c>
      <c r="BX51" s="53">
        <f t="shared" si="71"/>
        <v>2633.9843410776848</v>
      </c>
      <c r="BY51" s="53">
        <f t="shared" si="72"/>
        <v>2638.7304127554157</v>
      </c>
      <c r="BZ51" s="53">
        <f t="shared" si="73"/>
        <v>2643.4850361910362</v>
      </c>
      <c r="CA51" s="53">
        <f t="shared" si="74"/>
        <v>2648.2482267936193</v>
      </c>
      <c r="CB51" s="53">
        <f t="shared" si="75"/>
        <v>2653.0200000000023</v>
      </c>
      <c r="CC51" s="53">
        <f t="shared" si="76"/>
        <v>2657.8003712748377</v>
      </c>
      <c r="CD51" s="53">
        <f t="shared" si="77"/>
        <v>2662.5893561106432</v>
      </c>
      <c r="CE51" s="53">
        <f t="shared" si="78"/>
        <v>2667.3869700278519</v>
      </c>
    </row>
    <row r="52" spans="2:83" ht="15" customHeight="1" outlineLevel="1" x14ac:dyDescent="0.2">
      <c r="B52" s="59" t="s">
        <v>21</v>
      </c>
      <c r="D52" s="78">
        <f t="shared" si="80"/>
        <v>6</v>
      </c>
      <c r="E52" s="83"/>
      <c r="F52" s="45">
        <f>'Income Statement'!D47/'Income Statement'!D$21</f>
        <v>6.6107670211651036E-3</v>
      </c>
      <c r="G52" s="45">
        <f>'Income Statement'!E47/'Income Statement'!E$21</f>
        <v>6.4414989519565253E-3</v>
      </c>
      <c r="H52" s="45">
        <f>'Income Statement'!F47/'Income Statement'!F$21</f>
        <v>6.5662332318296756E-3</v>
      </c>
      <c r="I52" s="45">
        <f>'Income Statement'!G47/'Income Statement'!G$21</f>
        <v>6.5433315713300209E-3</v>
      </c>
      <c r="J52" s="45">
        <f>'Income Statement'!H47/'Income Statement'!H$21</f>
        <v>6.5205097870752547E-3</v>
      </c>
      <c r="K52" s="45">
        <f>'Income Statement'!I47/'Income Statement'!I$21</f>
        <v>6.4977676004735994E-3</v>
      </c>
      <c r="L52" s="45">
        <f>'Income Statement'!J47/'Income Statement'!J$21</f>
        <v>6.4751047339049305E-3</v>
      </c>
      <c r="M52" s="45">
        <f>'Income Statement'!K47/'Income Statement'!K$21</f>
        <v>6.4525209107174205E-3</v>
      </c>
      <c r="N52" s="45">
        <f>'Income Statement'!L47/'Income Statement'!L$21</f>
        <v>6.4300158552241344E-3</v>
      </c>
      <c r="O52" s="45">
        <f>'Income Statement'!M47/'Income Statement'!M$21</f>
        <v>6.4075892926996857E-3</v>
      </c>
      <c r="P52" s="45">
        <f>'Income Statement'!N47/'Income Statement'!N$21</f>
        <v>6.3852409493768657E-3</v>
      </c>
      <c r="Q52" s="45">
        <f>'Income Statement'!O47/'Income Statement'!O$21</f>
        <v>6.3629705524433141E-3</v>
      </c>
      <c r="R52" s="45">
        <f>'Income Statement'!P47/'Income Statement'!P$21</f>
        <v>6.0001689847865346E-3</v>
      </c>
      <c r="S52" s="45">
        <f>'Income Statement'!Q47/'Income Statement'!Q$21</f>
        <v>5.9792416390498605E-3</v>
      </c>
      <c r="T52" s="45">
        <f>'Income Statement'!R47/'Income Statement'!R$21</f>
        <v>5.9583872835574092E-3</v>
      </c>
      <c r="U52" s="45">
        <f>'Income Statement'!S47/'Income Statement'!S$21</f>
        <v>5.9376056637343378E-3</v>
      </c>
      <c r="V52" s="45">
        <f>'Income Statement'!T47/'Income Statement'!T$21</f>
        <v>5.9168965258937093E-3</v>
      </c>
      <c r="W52" s="45">
        <f>'Income Statement'!U47/'Income Statement'!U$21</f>
        <v>5.8962596172333929E-3</v>
      </c>
      <c r="X52" s="45">
        <f>'Income Statement'!V47/'Income Statement'!V$21</f>
        <v>5.8756946858329771E-3</v>
      </c>
      <c r="Y52" s="45">
        <f>'Income Statement'!W47/'Income Statement'!W$21</f>
        <v>5.8744640887315224E-3</v>
      </c>
      <c r="Z52" s="45">
        <f>'Income Statement'!X47/'Income Statement'!X$21</f>
        <v>5.800393448420183E-3</v>
      </c>
      <c r="AA52" s="45">
        <f>'Income Statement'!Y47/'Income Statement'!Y$21</f>
        <v>5.788645496968706E-3</v>
      </c>
      <c r="AB52" s="45">
        <f>'Income Statement'!Z47/'Income Statement'!Z$21</f>
        <v>5.7769041687151107E-3</v>
      </c>
      <c r="AC52" s="45">
        <f>'Income Statement'!AA47/'Income Statement'!AA$21</f>
        <v>5.7651695296637873E-3</v>
      </c>
      <c r="AD52" s="50"/>
      <c r="AE52" s="45">
        <f ca="1">AVERAGE(OFFSET($F52,,(COLUMNS($F52:F52)-1)*12,,12))</f>
        <v>6.4744625381830435E-3</v>
      </c>
      <c r="AF52" s="45">
        <f ca="1">AVERAGE(OFFSET($F52,,(COLUMNS($F52:G52)-1)*12,,12))</f>
        <v>5.88081926104896E-3</v>
      </c>
      <c r="AH52" s="45">
        <f t="shared" si="18"/>
        <v>5.7651695296637873E-3</v>
      </c>
      <c r="AI52" s="45">
        <f t="shared" ca="1" si="19"/>
        <v>5.88081926104896E-3</v>
      </c>
      <c r="AJ52" s="45">
        <f t="shared" ca="1" si="20"/>
        <v>6.1776408996160014E-3</v>
      </c>
      <c r="AL52" s="45">
        <f t="shared" ca="1" si="41"/>
        <v>6.1776408996160014E-3</v>
      </c>
      <c r="AM52" s="35">
        <f t="shared" si="79"/>
        <v>1.8018602478817591E-3</v>
      </c>
      <c r="AO52" s="36">
        <v>3</v>
      </c>
      <c r="AP52" s="36" t="s">
        <v>11</v>
      </c>
      <c r="AR52" s="72">
        <v>1</v>
      </c>
      <c r="AS52" s="73">
        <f t="shared" si="42"/>
        <v>0</v>
      </c>
      <c r="AU52" s="53">
        <f>'Income Statement'!AA47</f>
        <v>2500</v>
      </c>
      <c r="AV52" s="53">
        <f t="shared" si="43"/>
        <v>2504.5046506197045</v>
      </c>
      <c r="AW52" s="53">
        <f t="shared" si="44"/>
        <v>2509.0174179902911</v>
      </c>
      <c r="AX52" s="53">
        <f t="shared" si="45"/>
        <v>2513.5383167370105</v>
      </c>
      <c r="AY52" s="53">
        <f t="shared" si="46"/>
        <v>2518.0673615114665</v>
      </c>
      <c r="AZ52" s="53">
        <f t="shared" si="47"/>
        <v>2522.6045669916625</v>
      </c>
      <c r="BA52" s="53">
        <f t="shared" si="48"/>
        <v>2527.1499478820497</v>
      </c>
      <c r="BB52" s="53">
        <f t="shared" si="49"/>
        <v>2531.703518913575</v>
      </c>
      <c r="BC52" s="53">
        <f t="shared" si="50"/>
        <v>2536.2652948437276</v>
      </c>
      <c r="BD52" s="53">
        <f t="shared" si="51"/>
        <v>2540.8352904565886</v>
      </c>
      <c r="BE52" s="53">
        <f t="shared" si="52"/>
        <v>2545.4135205628772</v>
      </c>
      <c r="BF52" s="53">
        <f t="shared" si="53"/>
        <v>2550.0000000000005</v>
      </c>
      <c r="BG52" s="53">
        <f t="shared" si="54"/>
        <v>2554.5947436320989</v>
      </c>
      <c r="BH52" s="53">
        <f t="shared" si="55"/>
        <v>2559.1977663500975</v>
      </c>
      <c r="BI52" s="53">
        <f t="shared" si="56"/>
        <v>2563.8090830717515</v>
      </c>
      <c r="BJ52" s="53">
        <f t="shared" si="57"/>
        <v>2568.4287087416965</v>
      </c>
      <c r="BK52" s="53">
        <f t="shared" si="58"/>
        <v>2573.0566583314962</v>
      </c>
      <c r="BL52" s="53">
        <f t="shared" si="59"/>
        <v>2577.6929468396911</v>
      </c>
      <c r="BM52" s="53">
        <f t="shared" si="60"/>
        <v>2582.3375892918466</v>
      </c>
      <c r="BN52" s="53">
        <f t="shared" si="61"/>
        <v>2586.9906007406025</v>
      </c>
      <c r="BO52" s="53">
        <f t="shared" si="62"/>
        <v>2591.6519962657208</v>
      </c>
      <c r="BP52" s="53">
        <f t="shared" si="63"/>
        <v>2596.3217909741352</v>
      </c>
      <c r="BQ52" s="53">
        <f t="shared" si="64"/>
        <v>2601.0000000000005</v>
      </c>
      <c r="BR52" s="53">
        <f t="shared" si="65"/>
        <v>2605.686638504741</v>
      </c>
      <c r="BS52" s="53">
        <f t="shared" si="66"/>
        <v>2610.3817216770994</v>
      </c>
      <c r="BT52" s="53">
        <f t="shared" si="67"/>
        <v>2615.0852647331867</v>
      </c>
      <c r="BU52" s="53">
        <f t="shared" si="68"/>
        <v>2619.797282916531</v>
      </c>
      <c r="BV52" s="53">
        <f t="shared" si="69"/>
        <v>2624.5177914981268</v>
      </c>
      <c r="BW52" s="53">
        <f t="shared" si="70"/>
        <v>2629.2468057764859</v>
      </c>
      <c r="BX52" s="53">
        <f t="shared" si="71"/>
        <v>2633.9843410776848</v>
      </c>
      <c r="BY52" s="53">
        <f t="shared" si="72"/>
        <v>2638.7304127554157</v>
      </c>
      <c r="BZ52" s="53">
        <f t="shared" si="73"/>
        <v>2643.4850361910362</v>
      </c>
      <c r="CA52" s="53">
        <f t="shared" si="74"/>
        <v>2648.2482267936193</v>
      </c>
      <c r="CB52" s="53">
        <f t="shared" si="75"/>
        <v>2653.0200000000023</v>
      </c>
      <c r="CC52" s="53">
        <f t="shared" si="76"/>
        <v>2657.8003712748377</v>
      </c>
      <c r="CD52" s="53">
        <f t="shared" si="77"/>
        <v>2662.5893561106432</v>
      </c>
      <c r="CE52" s="53">
        <f t="shared" si="78"/>
        <v>2667.3869700278519</v>
      </c>
    </row>
    <row r="53" spans="2:83" ht="15" customHeight="1" outlineLevel="1" x14ac:dyDescent="0.2">
      <c r="B53" s="59" t="s">
        <v>21</v>
      </c>
      <c r="D53" s="78">
        <f t="shared" si="80"/>
        <v>7</v>
      </c>
      <c r="E53" s="83"/>
      <c r="F53" s="45">
        <f>'Income Statement'!D48/'Income Statement'!D$21</f>
        <v>6.6107670211651036E-3</v>
      </c>
      <c r="G53" s="45">
        <f>'Income Statement'!E48/'Income Statement'!E$21</f>
        <v>6.4414989519565253E-3</v>
      </c>
      <c r="H53" s="45">
        <f>'Income Statement'!F48/'Income Statement'!F$21</f>
        <v>6.5662332318296756E-3</v>
      </c>
      <c r="I53" s="45">
        <f>'Income Statement'!G48/'Income Statement'!G$21</f>
        <v>6.5433315713300209E-3</v>
      </c>
      <c r="J53" s="45">
        <f>'Income Statement'!H48/'Income Statement'!H$21</f>
        <v>6.5205097870752547E-3</v>
      </c>
      <c r="K53" s="45">
        <f>'Income Statement'!I48/'Income Statement'!I$21</f>
        <v>6.4977676004735994E-3</v>
      </c>
      <c r="L53" s="45">
        <f>'Income Statement'!J48/'Income Statement'!J$21</f>
        <v>6.4751047339049305E-3</v>
      </c>
      <c r="M53" s="45">
        <f>'Income Statement'!K48/'Income Statement'!K$21</f>
        <v>6.4525209107174205E-3</v>
      </c>
      <c r="N53" s="45">
        <f>'Income Statement'!L48/'Income Statement'!L$21</f>
        <v>6.4300158552241344E-3</v>
      </c>
      <c r="O53" s="45">
        <f>'Income Statement'!M48/'Income Statement'!M$21</f>
        <v>6.4075892926996857E-3</v>
      </c>
      <c r="P53" s="45">
        <f>'Income Statement'!N48/'Income Statement'!N$21</f>
        <v>6.3852409493768657E-3</v>
      </c>
      <c r="Q53" s="45">
        <f>'Income Statement'!O48/'Income Statement'!O$21</f>
        <v>6.3629705524433141E-3</v>
      </c>
      <c r="R53" s="45">
        <f>'Income Statement'!P48/'Income Statement'!P$21</f>
        <v>6.0001689847865346E-3</v>
      </c>
      <c r="S53" s="45">
        <f>'Income Statement'!Q48/'Income Statement'!Q$21</f>
        <v>5.9792416390498605E-3</v>
      </c>
      <c r="T53" s="45">
        <f>'Income Statement'!R48/'Income Statement'!R$21</f>
        <v>5.9583872835574092E-3</v>
      </c>
      <c r="U53" s="45">
        <f>'Income Statement'!S48/'Income Statement'!S$21</f>
        <v>5.9376056637343378E-3</v>
      </c>
      <c r="V53" s="45">
        <f>'Income Statement'!T48/'Income Statement'!T$21</f>
        <v>5.9168965258937093E-3</v>
      </c>
      <c r="W53" s="45">
        <f>'Income Statement'!U48/'Income Statement'!U$21</f>
        <v>5.8962596172333929E-3</v>
      </c>
      <c r="X53" s="45">
        <f>'Income Statement'!V48/'Income Statement'!V$21</f>
        <v>5.8756946858329771E-3</v>
      </c>
      <c r="Y53" s="45">
        <f>'Income Statement'!W48/'Income Statement'!W$21</f>
        <v>5.8744640887315224E-3</v>
      </c>
      <c r="Z53" s="45">
        <f>'Income Statement'!X48/'Income Statement'!X$21</f>
        <v>5.800393448420183E-3</v>
      </c>
      <c r="AA53" s="45">
        <f>'Income Statement'!Y48/'Income Statement'!Y$21</f>
        <v>5.788645496968706E-3</v>
      </c>
      <c r="AB53" s="45">
        <f>'Income Statement'!Z48/'Income Statement'!Z$21</f>
        <v>5.7769041687151107E-3</v>
      </c>
      <c r="AC53" s="45">
        <f>'Income Statement'!AA48/'Income Statement'!AA$21</f>
        <v>5.7651695296637873E-3</v>
      </c>
      <c r="AD53" s="50"/>
      <c r="AE53" s="45">
        <f ca="1">AVERAGE(OFFSET($F53,,(COLUMNS($F53:F53)-1)*12,,12))</f>
        <v>6.4744625381830435E-3</v>
      </c>
      <c r="AF53" s="45">
        <f ca="1">AVERAGE(OFFSET($F53,,(COLUMNS($F53:G53)-1)*12,,12))</f>
        <v>5.88081926104896E-3</v>
      </c>
      <c r="AH53" s="45">
        <f t="shared" si="18"/>
        <v>5.7651695296637873E-3</v>
      </c>
      <c r="AI53" s="45">
        <f t="shared" ca="1" si="19"/>
        <v>5.88081926104896E-3</v>
      </c>
      <c r="AJ53" s="45">
        <f t="shared" ca="1" si="20"/>
        <v>6.1776408996160014E-3</v>
      </c>
      <c r="AL53" s="45">
        <f t="shared" ca="1" si="41"/>
        <v>6.1776408996160014E-3</v>
      </c>
      <c r="AM53" s="35">
        <f t="shared" si="79"/>
        <v>1.8018602478817591E-3</v>
      </c>
      <c r="AO53" s="36">
        <v>3</v>
      </c>
      <c r="AP53" s="36" t="s">
        <v>11</v>
      </c>
      <c r="AR53" s="72">
        <v>1</v>
      </c>
      <c r="AS53" s="73">
        <f t="shared" si="42"/>
        <v>0</v>
      </c>
      <c r="AU53" s="53">
        <f>'Income Statement'!AA48</f>
        <v>2500</v>
      </c>
      <c r="AV53" s="53">
        <f t="shared" si="43"/>
        <v>2504.5046506197045</v>
      </c>
      <c r="AW53" s="53">
        <f t="shared" si="44"/>
        <v>2509.0174179902911</v>
      </c>
      <c r="AX53" s="53">
        <f t="shared" si="45"/>
        <v>2513.5383167370105</v>
      </c>
      <c r="AY53" s="53">
        <f t="shared" si="46"/>
        <v>2518.0673615114665</v>
      </c>
      <c r="AZ53" s="53">
        <f t="shared" si="47"/>
        <v>2522.6045669916625</v>
      </c>
      <c r="BA53" s="53">
        <f t="shared" si="48"/>
        <v>2527.1499478820497</v>
      </c>
      <c r="BB53" s="53">
        <f t="shared" si="49"/>
        <v>2531.703518913575</v>
      </c>
      <c r="BC53" s="53">
        <f t="shared" si="50"/>
        <v>2536.2652948437276</v>
      </c>
      <c r="BD53" s="53">
        <f t="shared" si="51"/>
        <v>2540.8352904565886</v>
      </c>
      <c r="BE53" s="53">
        <f t="shared" si="52"/>
        <v>2545.4135205628772</v>
      </c>
      <c r="BF53" s="53">
        <f t="shared" si="53"/>
        <v>2550.0000000000005</v>
      </c>
      <c r="BG53" s="53">
        <f t="shared" si="54"/>
        <v>2554.5947436320989</v>
      </c>
      <c r="BH53" s="53">
        <f t="shared" si="55"/>
        <v>2559.1977663500975</v>
      </c>
      <c r="BI53" s="53">
        <f t="shared" si="56"/>
        <v>2563.8090830717515</v>
      </c>
      <c r="BJ53" s="53">
        <f t="shared" si="57"/>
        <v>2568.4287087416965</v>
      </c>
      <c r="BK53" s="53">
        <f t="shared" si="58"/>
        <v>2573.0566583314962</v>
      </c>
      <c r="BL53" s="53">
        <f t="shared" si="59"/>
        <v>2577.6929468396911</v>
      </c>
      <c r="BM53" s="53">
        <f t="shared" si="60"/>
        <v>2582.3375892918466</v>
      </c>
      <c r="BN53" s="53">
        <f t="shared" si="61"/>
        <v>2586.9906007406025</v>
      </c>
      <c r="BO53" s="53">
        <f t="shared" si="62"/>
        <v>2591.6519962657208</v>
      </c>
      <c r="BP53" s="53">
        <f t="shared" si="63"/>
        <v>2596.3217909741352</v>
      </c>
      <c r="BQ53" s="53">
        <f t="shared" si="64"/>
        <v>2601.0000000000005</v>
      </c>
      <c r="BR53" s="53">
        <f t="shared" si="65"/>
        <v>2605.686638504741</v>
      </c>
      <c r="BS53" s="53">
        <f t="shared" si="66"/>
        <v>2610.3817216770994</v>
      </c>
      <c r="BT53" s="53">
        <f t="shared" si="67"/>
        <v>2615.0852647331867</v>
      </c>
      <c r="BU53" s="53">
        <f t="shared" si="68"/>
        <v>2619.797282916531</v>
      </c>
      <c r="BV53" s="53">
        <f t="shared" si="69"/>
        <v>2624.5177914981268</v>
      </c>
      <c r="BW53" s="53">
        <f t="shared" si="70"/>
        <v>2629.2468057764859</v>
      </c>
      <c r="BX53" s="53">
        <f t="shared" si="71"/>
        <v>2633.9843410776848</v>
      </c>
      <c r="BY53" s="53">
        <f t="shared" si="72"/>
        <v>2638.7304127554157</v>
      </c>
      <c r="BZ53" s="53">
        <f t="shared" si="73"/>
        <v>2643.4850361910362</v>
      </c>
      <c r="CA53" s="53">
        <f t="shared" si="74"/>
        <v>2648.2482267936193</v>
      </c>
      <c r="CB53" s="53">
        <f t="shared" si="75"/>
        <v>2653.0200000000023</v>
      </c>
      <c r="CC53" s="53">
        <f t="shared" si="76"/>
        <v>2657.8003712748377</v>
      </c>
      <c r="CD53" s="53">
        <f t="shared" si="77"/>
        <v>2662.5893561106432</v>
      </c>
      <c r="CE53" s="53">
        <f t="shared" si="78"/>
        <v>2667.3869700278519</v>
      </c>
    </row>
    <row r="54" spans="2:83" ht="15" customHeight="1" outlineLevel="1" x14ac:dyDescent="0.2">
      <c r="B54" s="59" t="s">
        <v>21</v>
      </c>
      <c r="D54" s="78">
        <f t="shared" si="80"/>
        <v>8</v>
      </c>
      <c r="E54" s="83"/>
      <c r="F54" s="45">
        <f>'Income Statement'!D49/'Income Statement'!D$21</f>
        <v>6.6107670211651036E-3</v>
      </c>
      <c r="G54" s="45">
        <f>'Income Statement'!E49/'Income Statement'!E$21</f>
        <v>6.4414989519565253E-3</v>
      </c>
      <c r="H54" s="45">
        <f>'Income Statement'!F49/'Income Statement'!F$21</f>
        <v>6.5662332318296756E-3</v>
      </c>
      <c r="I54" s="45">
        <f>'Income Statement'!G49/'Income Statement'!G$21</f>
        <v>6.5433315713300209E-3</v>
      </c>
      <c r="J54" s="45">
        <f>'Income Statement'!H49/'Income Statement'!H$21</f>
        <v>6.5205097870752547E-3</v>
      </c>
      <c r="K54" s="45">
        <f>'Income Statement'!I49/'Income Statement'!I$21</f>
        <v>6.4977676004735994E-3</v>
      </c>
      <c r="L54" s="45">
        <f>'Income Statement'!J49/'Income Statement'!J$21</f>
        <v>6.4751047339049305E-3</v>
      </c>
      <c r="M54" s="45">
        <f>'Income Statement'!K49/'Income Statement'!K$21</f>
        <v>6.4525209107174205E-3</v>
      </c>
      <c r="N54" s="45">
        <f>'Income Statement'!L49/'Income Statement'!L$21</f>
        <v>6.4300158552241344E-3</v>
      </c>
      <c r="O54" s="45">
        <f>'Income Statement'!M49/'Income Statement'!M$21</f>
        <v>6.4075892926996857E-3</v>
      </c>
      <c r="P54" s="45">
        <f>'Income Statement'!N49/'Income Statement'!N$21</f>
        <v>6.3852409493768657E-3</v>
      </c>
      <c r="Q54" s="45">
        <f>'Income Statement'!O49/'Income Statement'!O$21</f>
        <v>6.3629705524433141E-3</v>
      </c>
      <c r="R54" s="45">
        <f>'Income Statement'!P49/'Income Statement'!P$21</f>
        <v>6.0001689847865346E-3</v>
      </c>
      <c r="S54" s="45">
        <f>'Income Statement'!Q49/'Income Statement'!Q$21</f>
        <v>5.9792416390498605E-3</v>
      </c>
      <c r="T54" s="45">
        <f>'Income Statement'!R49/'Income Statement'!R$21</f>
        <v>5.9583872835574092E-3</v>
      </c>
      <c r="U54" s="45">
        <f>'Income Statement'!S49/'Income Statement'!S$21</f>
        <v>5.9376056637343378E-3</v>
      </c>
      <c r="V54" s="45">
        <f>'Income Statement'!T49/'Income Statement'!T$21</f>
        <v>5.9168965258937093E-3</v>
      </c>
      <c r="W54" s="45">
        <f>'Income Statement'!U49/'Income Statement'!U$21</f>
        <v>5.8962596172333929E-3</v>
      </c>
      <c r="X54" s="45">
        <f>'Income Statement'!V49/'Income Statement'!V$21</f>
        <v>5.8756946858329771E-3</v>
      </c>
      <c r="Y54" s="45">
        <f>'Income Statement'!W49/'Income Statement'!W$21</f>
        <v>5.8744640887315224E-3</v>
      </c>
      <c r="Z54" s="45">
        <f>'Income Statement'!X49/'Income Statement'!X$21</f>
        <v>5.800393448420183E-3</v>
      </c>
      <c r="AA54" s="45">
        <f>'Income Statement'!Y49/'Income Statement'!Y$21</f>
        <v>5.788645496968706E-3</v>
      </c>
      <c r="AB54" s="45">
        <f>'Income Statement'!Z49/'Income Statement'!Z$21</f>
        <v>5.7769041687151107E-3</v>
      </c>
      <c r="AC54" s="45">
        <f>'Income Statement'!AA49/'Income Statement'!AA$21</f>
        <v>5.7651695296637873E-3</v>
      </c>
      <c r="AD54" s="50"/>
      <c r="AE54" s="45">
        <f ca="1">AVERAGE(OFFSET($F54,,(COLUMNS($F54:F54)-1)*12,,12))</f>
        <v>6.4744625381830435E-3</v>
      </c>
      <c r="AF54" s="45">
        <f ca="1">AVERAGE(OFFSET($F54,,(COLUMNS($F54:G54)-1)*12,,12))</f>
        <v>5.88081926104896E-3</v>
      </c>
      <c r="AH54" s="45">
        <f t="shared" si="18"/>
        <v>5.7651695296637873E-3</v>
      </c>
      <c r="AI54" s="45">
        <f t="shared" ca="1" si="19"/>
        <v>5.88081926104896E-3</v>
      </c>
      <c r="AJ54" s="45">
        <f t="shared" ca="1" si="20"/>
        <v>6.1776408996160014E-3</v>
      </c>
      <c r="AL54" s="45">
        <f t="shared" ca="1" si="41"/>
        <v>6.1776408996160014E-3</v>
      </c>
      <c r="AM54" s="35">
        <f t="shared" si="79"/>
        <v>1.8018602478817591E-3</v>
      </c>
      <c r="AO54" s="36">
        <v>3</v>
      </c>
      <c r="AP54" s="36" t="s">
        <v>11</v>
      </c>
      <c r="AR54" s="72">
        <v>1</v>
      </c>
      <c r="AS54" s="73">
        <f t="shared" si="42"/>
        <v>0</v>
      </c>
      <c r="AU54" s="53">
        <f>'Income Statement'!AA49</f>
        <v>2500</v>
      </c>
      <c r="AV54" s="53">
        <f t="shared" si="43"/>
        <v>2504.5046506197045</v>
      </c>
      <c r="AW54" s="53">
        <f t="shared" si="44"/>
        <v>2509.0174179902911</v>
      </c>
      <c r="AX54" s="53">
        <f t="shared" si="45"/>
        <v>2513.5383167370105</v>
      </c>
      <c r="AY54" s="53">
        <f t="shared" si="46"/>
        <v>2518.0673615114665</v>
      </c>
      <c r="AZ54" s="53">
        <f t="shared" si="47"/>
        <v>2522.6045669916625</v>
      </c>
      <c r="BA54" s="53">
        <f t="shared" si="48"/>
        <v>2527.1499478820497</v>
      </c>
      <c r="BB54" s="53">
        <f t="shared" si="49"/>
        <v>2531.703518913575</v>
      </c>
      <c r="BC54" s="53">
        <f t="shared" si="50"/>
        <v>2536.2652948437276</v>
      </c>
      <c r="BD54" s="53">
        <f t="shared" si="51"/>
        <v>2540.8352904565886</v>
      </c>
      <c r="BE54" s="53">
        <f t="shared" si="52"/>
        <v>2545.4135205628772</v>
      </c>
      <c r="BF54" s="53">
        <f t="shared" si="53"/>
        <v>2550.0000000000005</v>
      </c>
      <c r="BG54" s="53">
        <f t="shared" si="54"/>
        <v>2554.5947436320989</v>
      </c>
      <c r="BH54" s="53">
        <f t="shared" si="55"/>
        <v>2559.1977663500975</v>
      </c>
      <c r="BI54" s="53">
        <f t="shared" si="56"/>
        <v>2563.8090830717515</v>
      </c>
      <c r="BJ54" s="53">
        <f t="shared" si="57"/>
        <v>2568.4287087416965</v>
      </c>
      <c r="BK54" s="53">
        <f t="shared" si="58"/>
        <v>2573.0566583314962</v>
      </c>
      <c r="BL54" s="53">
        <f t="shared" si="59"/>
        <v>2577.6929468396911</v>
      </c>
      <c r="BM54" s="53">
        <f t="shared" si="60"/>
        <v>2582.3375892918466</v>
      </c>
      <c r="BN54" s="53">
        <f t="shared" si="61"/>
        <v>2586.9906007406025</v>
      </c>
      <c r="BO54" s="53">
        <f t="shared" si="62"/>
        <v>2591.6519962657208</v>
      </c>
      <c r="BP54" s="53">
        <f t="shared" si="63"/>
        <v>2596.3217909741352</v>
      </c>
      <c r="BQ54" s="53">
        <f t="shared" si="64"/>
        <v>2601.0000000000005</v>
      </c>
      <c r="BR54" s="53">
        <f t="shared" si="65"/>
        <v>2605.686638504741</v>
      </c>
      <c r="BS54" s="53">
        <f t="shared" si="66"/>
        <v>2610.3817216770994</v>
      </c>
      <c r="BT54" s="53">
        <f t="shared" si="67"/>
        <v>2615.0852647331867</v>
      </c>
      <c r="BU54" s="53">
        <f t="shared" si="68"/>
        <v>2619.797282916531</v>
      </c>
      <c r="BV54" s="53">
        <f t="shared" si="69"/>
        <v>2624.5177914981268</v>
      </c>
      <c r="BW54" s="53">
        <f t="shared" si="70"/>
        <v>2629.2468057764859</v>
      </c>
      <c r="BX54" s="53">
        <f t="shared" si="71"/>
        <v>2633.9843410776848</v>
      </c>
      <c r="BY54" s="53">
        <f t="shared" si="72"/>
        <v>2638.7304127554157</v>
      </c>
      <c r="BZ54" s="53">
        <f t="shared" si="73"/>
        <v>2643.4850361910362</v>
      </c>
      <c r="CA54" s="53">
        <f t="shared" si="74"/>
        <v>2648.2482267936193</v>
      </c>
      <c r="CB54" s="53">
        <f t="shared" si="75"/>
        <v>2653.0200000000023</v>
      </c>
      <c r="CC54" s="53">
        <f t="shared" si="76"/>
        <v>2657.8003712748377</v>
      </c>
      <c r="CD54" s="53">
        <f t="shared" si="77"/>
        <v>2662.5893561106432</v>
      </c>
      <c r="CE54" s="53">
        <f t="shared" si="78"/>
        <v>2667.3869700278519</v>
      </c>
    </row>
    <row r="55" spans="2:83" ht="15" customHeight="1" outlineLevel="1" x14ac:dyDescent="0.2">
      <c r="B55" s="59" t="s">
        <v>21</v>
      </c>
      <c r="D55" s="78">
        <f t="shared" si="80"/>
        <v>9</v>
      </c>
      <c r="E55" s="83"/>
      <c r="F55" s="45">
        <f>'Income Statement'!D50/'Income Statement'!D$21</f>
        <v>6.6107670211651036E-3</v>
      </c>
      <c r="G55" s="45">
        <f>'Income Statement'!E50/'Income Statement'!E$21</f>
        <v>6.4414989519565253E-3</v>
      </c>
      <c r="H55" s="45">
        <f>'Income Statement'!F50/'Income Statement'!F$21</f>
        <v>6.5662332318296756E-3</v>
      </c>
      <c r="I55" s="45">
        <f>'Income Statement'!G50/'Income Statement'!G$21</f>
        <v>6.5433315713300209E-3</v>
      </c>
      <c r="J55" s="45">
        <f>'Income Statement'!H50/'Income Statement'!H$21</f>
        <v>6.5205097870752547E-3</v>
      </c>
      <c r="K55" s="45">
        <f>'Income Statement'!I50/'Income Statement'!I$21</f>
        <v>6.4977676004735994E-3</v>
      </c>
      <c r="L55" s="45">
        <f>'Income Statement'!J50/'Income Statement'!J$21</f>
        <v>6.4751047339049305E-3</v>
      </c>
      <c r="M55" s="45">
        <f>'Income Statement'!K50/'Income Statement'!K$21</f>
        <v>6.4525209107174205E-3</v>
      </c>
      <c r="N55" s="45">
        <f>'Income Statement'!L50/'Income Statement'!L$21</f>
        <v>6.4300158552241344E-3</v>
      </c>
      <c r="O55" s="45">
        <f>'Income Statement'!M50/'Income Statement'!M$21</f>
        <v>6.4075892926996857E-3</v>
      </c>
      <c r="P55" s="45">
        <f>'Income Statement'!N50/'Income Statement'!N$21</f>
        <v>6.3852409493768657E-3</v>
      </c>
      <c r="Q55" s="45">
        <f>'Income Statement'!O50/'Income Statement'!O$21</f>
        <v>6.3629705524433141E-3</v>
      </c>
      <c r="R55" s="45">
        <f>'Income Statement'!P50/'Income Statement'!P$21</f>
        <v>6.0001689847865346E-3</v>
      </c>
      <c r="S55" s="45">
        <f>'Income Statement'!Q50/'Income Statement'!Q$21</f>
        <v>5.9792416390498605E-3</v>
      </c>
      <c r="T55" s="45">
        <f>'Income Statement'!R50/'Income Statement'!R$21</f>
        <v>5.9583872835574092E-3</v>
      </c>
      <c r="U55" s="45">
        <f>'Income Statement'!S50/'Income Statement'!S$21</f>
        <v>5.9376056637343378E-3</v>
      </c>
      <c r="V55" s="45">
        <f>'Income Statement'!T50/'Income Statement'!T$21</f>
        <v>5.9168965258937093E-3</v>
      </c>
      <c r="W55" s="45">
        <f>'Income Statement'!U50/'Income Statement'!U$21</f>
        <v>5.8962596172333929E-3</v>
      </c>
      <c r="X55" s="45">
        <f>'Income Statement'!V50/'Income Statement'!V$21</f>
        <v>5.8756946858329771E-3</v>
      </c>
      <c r="Y55" s="45">
        <f>'Income Statement'!W50/'Income Statement'!W$21</f>
        <v>5.8744640887315224E-3</v>
      </c>
      <c r="Z55" s="45">
        <f>'Income Statement'!X50/'Income Statement'!X$21</f>
        <v>5.800393448420183E-3</v>
      </c>
      <c r="AA55" s="45">
        <f>'Income Statement'!Y50/'Income Statement'!Y$21</f>
        <v>5.788645496968706E-3</v>
      </c>
      <c r="AB55" s="45">
        <f>'Income Statement'!Z50/'Income Statement'!Z$21</f>
        <v>5.7769041687151107E-3</v>
      </c>
      <c r="AC55" s="45">
        <f>'Income Statement'!AA50/'Income Statement'!AA$21</f>
        <v>5.7651695296637873E-3</v>
      </c>
      <c r="AD55" s="50"/>
      <c r="AE55" s="45">
        <f ca="1">AVERAGE(OFFSET($F55,,(COLUMNS($F55:F55)-1)*12,,12))</f>
        <v>6.4744625381830435E-3</v>
      </c>
      <c r="AF55" s="45">
        <f ca="1">AVERAGE(OFFSET($F55,,(COLUMNS($F55:G55)-1)*12,,12))</f>
        <v>5.88081926104896E-3</v>
      </c>
      <c r="AH55" s="45">
        <f t="shared" si="18"/>
        <v>5.7651695296637873E-3</v>
      </c>
      <c r="AI55" s="45">
        <f t="shared" ca="1" si="19"/>
        <v>5.88081926104896E-3</v>
      </c>
      <c r="AJ55" s="45">
        <f t="shared" ca="1" si="20"/>
        <v>6.1776408996160014E-3</v>
      </c>
      <c r="AL55" s="45">
        <f t="shared" ca="1" si="41"/>
        <v>6.1776408996160014E-3</v>
      </c>
      <c r="AM55" s="35">
        <f t="shared" si="79"/>
        <v>1.8018602478817591E-3</v>
      </c>
      <c r="AO55" s="36">
        <v>3</v>
      </c>
      <c r="AP55" s="36" t="s">
        <v>11</v>
      </c>
      <c r="AR55" s="72">
        <v>1</v>
      </c>
      <c r="AS55" s="73">
        <f t="shared" si="42"/>
        <v>0</v>
      </c>
      <c r="AU55" s="53">
        <f>'Income Statement'!AA50</f>
        <v>2500</v>
      </c>
      <c r="AV55" s="53">
        <f t="shared" si="43"/>
        <v>2504.5046506197045</v>
      </c>
      <c r="AW55" s="53">
        <f t="shared" si="44"/>
        <v>2509.0174179902911</v>
      </c>
      <c r="AX55" s="53">
        <f t="shared" si="45"/>
        <v>2513.5383167370105</v>
      </c>
      <c r="AY55" s="53">
        <f t="shared" si="46"/>
        <v>2518.0673615114665</v>
      </c>
      <c r="AZ55" s="53">
        <f t="shared" si="47"/>
        <v>2522.6045669916625</v>
      </c>
      <c r="BA55" s="53">
        <f t="shared" si="48"/>
        <v>2527.1499478820497</v>
      </c>
      <c r="BB55" s="53">
        <f t="shared" si="49"/>
        <v>2531.703518913575</v>
      </c>
      <c r="BC55" s="53">
        <f t="shared" si="50"/>
        <v>2536.2652948437276</v>
      </c>
      <c r="BD55" s="53">
        <f t="shared" si="51"/>
        <v>2540.8352904565886</v>
      </c>
      <c r="BE55" s="53">
        <f t="shared" si="52"/>
        <v>2545.4135205628772</v>
      </c>
      <c r="BF55" s="53">
        <f t="shared" si="53"/>
        <v>2550.0000000000005</v>
      </c>
      <c r="BG55" s="53">
        <f t="shared" si="54"/>
        <v>2554.5947436320989</v>
      </c>
      <c r="BH55" s="53">
        <f t="shared" si="55"/>
        <v>2559.1977663500975</v>
      </c>
      <c r="BI55" s="53">
        <f t="shared" si="56"/>
        <v>2563.8090830717515</v>
      </c>
      <c r="BJ55" s="53">
        <f t="shared" si="57"/>
        <v>2568.4287087416965</v>
      </c>
      <c r="BK55" s="53">
        <f t="shared" si="58"/>
        <v>2573.0566583314962</v>
      </c>
      <c r="BL55" s="53">
        <f t="shared" si="59"/>
        <v>2577.6929468396911</v>
      </c>
      <c r="BM55" s="53">
        <f t="shared" si="60"/>
        <v>2582.3375892918466</v>
      </c>
      <c r="BN55" s="53">
        <f t="shared" si="61"/>
        <v>2586.9906007406025</v>
      </c>
      <c r="BO55" s="53">
        <f t="shared" si="62"/>
        <v>2591.6519962657208</v>
      </c>
      <c r="BP55" s="53">
        <f t="shared" si="63"/>
        <v>2596.3217909741352</v>
      </c>
      <c r="BQ55" s="53">
        <f t="shared" si="64"/>
        <v>2601.0000000000005</v>
      </c>
      <c r="BR55" s="53">
        <f t="shared" si="65"/>
        <v>2605.686638504741</v>
      </c>
      <c r="BS55" s="53">
        <f t="shared" si="66"/>
        <v>2610.3817216770994</v>
      </c>
      <c r="BT55" s="53">
        <f t="shared" si="67"/>
        <v>2615.0852647331867</v>
      </c>
      <c r="BU55" s="53">
        <f t="shared" si="68"/>
        <v>2619.797282916531</v>
      </c>
      <c r="BV55" s="53">
        <f t="shared" si="69"/>
        <v>2624.5177914981268</v>
      </c>
      <c r="BW55" s="53">
        <f t="shared" si="70"/>
        <v>2629.2468057764859</v>
      </c>
      <c r="BX55" s="53">
        <f t="shared" si="71"/>
        <v>2633.9843410776848</v>
      </c>
      <c r="BY55" s="53">
        <f t="shared" si="72"/>
        <v>2638.7304127554157</v>
      </c>
      <c r="BZ55" s="53">
        <f t="shared" si="73"/>
        <v>2643.4850361910362</v>
      </c>
      <c r="CA55" s="53">
        <f t="shared" si="74"/>
        <v>2648.2482267936193</v>
      </c>
      <c r="CB55" s="53">
        <f t="shared" si="75"/>
        <v>2653.0200000000023</v>
      </c>
      <c r="CC55" s="53">
        <f t="shared" si="76"/>
        <v>2657.8003712748377</v>
      </c>
      <c r="CD55" s="53">
        <f t="shared" si="77"/>
        <v>2662.5893561106432</v>
      </c>
      <c r="CE55" s="53">
        <f t="shared" si="78"/>
        <v>2667.3869700278519</v>
      </c>
    </row>
    <row r="56" spans="2:83" ht="15" customHeight="1" outlineLevel="1" x14ac:dyDescent="0.2">
      <c r="B56" s="59" t="s">
        <v>21</v>
      </c>
      <c r="D56" s="78">
        <f t="shared" si="80"/>
        <v>10</v>
      </c>
      <c r="E56" s="83"/>
      <c r="F56" s="45">
        <f>'Income Statement'!D51/'Income Statement'!D$21</f>
        <v>6.6107670211651036E-3</v>
      </c>
      <c r="G56" s="45">
        <f>'Income Statement'!E51/'Income Statement'!E$21</f>
        <v>6.4414989519565253E-3</v>
      </c>
      <c r="H56" s="45">
        <f>'Income Statement'!F51/'Income Statement'!F$21</f>
        <v>6.5662332318296756E-3</v>
      </c>
      <c r="I56" s="45">
        <f>'Income Statement'!G51/'Income Statement'!G$21</f>
        <v>6.5433315713300209E-3</v>
      </c>
      <c r="J56" s="45">
        <f>'Income Statement'!H51/'Income Statement'!H$21</f>
        <v>6.5205097870752547E-3</v>
      </c>
      <c r="K56" s="45">
        <f>'Income Statement'!I51/'Income Statement'!I$21</f>
        <v>6.4977676004735994E-3</v>
      </c>
      <c r="L56" s="45">
        <f>'Income Statement'!J51/'Income Statement'!J$21</f>
        <v>6.4751047339049305E-3</v>
      </c>
      <c r="M56" s="45">
        <f>'Income Statement'!K51/'Income Statement'!K$21</f>
        <v>6.4525209107174205E-3</v>
      </c>
      <c r="N56" s="45">
        <f>'Income Statement'!L51/'Income Statement'!L$21</f>
        <v>6.4300158552241344E-3</v>
      </c>
      <c r="O56" s="45">
        <f>'Income Statement'!M51/'Income Statement'!M$21</f>
        <v>6.4075892926996857E-3</v>
      </c>
      <c r="P56" s="45">
        <f>'Income Statement'!N51/'Income Statement'!N$21</f>
        <v>6.3852409493768657E-3</v>
      </c>
      <c r="Q56" s="45">
        <f>'Income Statement'!O51/'Income Statement'!O$21</f>
        <v>6.3629705524433141E-3</v>
      </c>
      <c r="R56" s="45">
        <f>'Income Statement'!P51/'Income Statement'!P$21</f>
        <v>6.0001689847865346E-3</v>
      </c>
      <c r="S56" s="45">
        <f>'Income Statement'!Q51/'Income Statement'!Q$21</f>
        <v>5.9792416390498605E-3</v>
      </c>
      <c r="T56" s="45">
        <f>'Income Statement'!R51/'Income Statement'!R$21</f>
        <v>5.9583872835574092E-3</v>
      </c>
      <c r="U56" s="45">
        <f>'Income Statement'!S51/'Income Statement'!S$21</f>
        <v>5.9376056637343378E-3</v>
      </c>
      <c r="V56" s="45">
        <f>'Income Statement'!T51/'Income Statement'!T$21</f>
        <v>5.9168965258937093E-3</v>
      </c>
      <c r="W56" s="45">
        <f>'Income Statement'!U51/'Income Statement'!U$21</f>
        <v>5.8962596172333929E-3</v>
      </c>
      <c r="X56" s="45">
        <f>'Income Statement'!V51/'Income Statement'!V$21</f>
        <v>5.8756946858329771E-3</v>
      </c>
      <c r="Y56" s="45">
        <f>'Income Statement'!W51/'Income Statement'!W$21</f>
        <v>5.8744640887315224E-3</v>
      </c>
      <c r="Z56" s="45">
        <f>'Income Statement'!X51/'Income Statement'!X$21</f>
        <v>5.800393448420183E-3</v>
      </c>
      <c r="AA56" s="45">
        <f>'Income Statement'!Y51/'Income Statement'!Y$21</f>
        <v>5.788645496968706E-3</v>
      </c>
      <c r="AB56" s="45">
        <f>'Income Statement'!Z51/'Income Statement'!Z$21</f>
        <v>5.7769041687151107E-3</v>
      </c>
      <c r="AC56" s="45">
        <f>'Income Statement'!AA51/'Income Statement'!AA$21</f>
        <v>5.7651695296637873E-3</v>
      </c>
      <c r="AD56" s="50"/>
      <c r="AE56" s="45">
        <f ca="1">AVERAGE(OFFSET($F56,,(COLUMNS($F56:F56)-1)*12,,12))</f>
        <v>6.4744625381830435E-3</v>
      </c>
      <c r="AF56" s="45">
        <f ca="1">AVERAGE(OFFSET($F56,,(COLUMNS($F56:G56)-1)*12,,12))</f>
        <v>5.88081926104896E-3</v>
      </c>
      <c r="AH56" s="45">
        <f t="shared" si="18"/>
        <v>5.7651695296637873E-3</v>
      </c>
      <c r="AI56" s="45">
        <f t="shared" ca="1" si="19"/>
        <v>5.88081926104896E-3</v>
      </c>
      <c r="AJ56" s="45">
        <f t="shared" ca="1" si="20"/>
        <v>6.1776408996160014E-3</v>
      </c>
      <c r="AL56" s="45">
        <f t="shared" ca="1" si="41"/>
        <v>6.1776408996160014E-3</v>
      </c>
      <c r="AM56" s="35">
        <f t="shared" si="79"/>
        <v>1.8018602478817591E-3</v>
      </c>
      <c r="AO56" s="36">
        <v>3</v>
      </c>
      <c r="AP56" s="36" t="s">
        <v>11</v>
      </c>
      <c r="AR56" s="72">
        <v>1</v>
      </c>
      <c r="AS56" s="73">
        <f t="shared" si="42"/>
        <v>0</v>
      </c>
      <c r="AU56" s="53">
        <f>'Income Statement'!AA51</f>
        <v>2500</v>
      </c>
      <c r="AV56" s="53">
        <f t="shared" si="43"/>
        <v>2504.5046506197045</v>
      </c>
      <c r="AW56" s="53">
        <f t="shared" si="44"/>
        <v>2509.0174179902911</v>
      </c>
      <c r="AX56" s="53">
        <f t="shared" si="45"/>
        <v>2513.5383167370105</v>
      </c>
      <c r="AY56" s="53">
        <f t="shared" si="46"/>
        <v>2518.0673615114665</v>
      </c>
      <c r="AZ56" s="53">
        <f t="shared" si="47"/>
        <v>2522.6045669916625</v>
      </c>
      <c r="BA56" s="53">
        <f t="shared" si="48"/>
        <v>2527.1499478820497</v>
      </c>
      <c r="BB56" s="53">
        <f t="shared" si="49"/>
        <v>2531.703518913575</v>
      </c>
      <c r="BC56" s="53">
        <f t="shared" si="50"/>
        <v>2536.2652948437276</v>
      </c>
      <c r="BD56" s="53">
        <f t="shared" si="51"/>
        <v>2540.8352904565886</v>
      </c>
      <c r="BE56" s="53">
        <f t="shared" si="52"/>
        <v>2545.4135205628772</v>
      </c>
      <c r="BF56" s="53">
        <f t="shared" si="53"/>
        <v>2550.0000000000005</v>
      </c>
      <c r="BG56" s="53">
        <f t="shared" si="54"/>
        <v>2554.5947436320989</v>
      </c>
      <c r="BH56" s="53">
        <f t="shared" si="55"/>
        <v>2559.1977663500975</v>
      </c>
      <c r="BI56" s="53">
        <f t="shared" si="56"/>
        <v>2563.8090830717515</v>
      </c>
      <c r="BJ56" s="53">
        <f t="shared" si="57"/>
        <v>2568.4287087416965</v>
      </c>
      <c r="BK56" s="53">
        <f t="shared" si="58"/>
        <v>2573.0566583314962</v>
      </c>
      <c r="BL56" s="53">
        <f t="shared" si="59"/>
        <v>2577.6929468396911</v>
      </c>
      <c r="BM56" s="53">
        <f t="shared" si="60"/>
        <v>2582.3375892918466</v>
      </c>
      <c r="BN56" s="53">
        <f t="shared" si="61"/>
        <v>2586.9906007406025</v>
      </c>
      <c r="BO56" s="53">
        <f t="shared" si="62"/>
        <v>2591.6519962657208</v>
      </c>
      <c r="BP56" s="53">
        <f t="shared" si="63"/>
        <v>2596.3217909741352</v>
      </c>
      <c r="BQ56" s="53">
        <f t="shared" si="64"/>
        <v>2601.0000000000005</v>
      </c>
      <c r="BR56" s="53">
        <f t="shared" si="65"/>
        <v>2605.686638504741</v>
      </c>
      <c r="BS56" s="53">
        <f t="shared" si="66"/>
        <v>2610.3817216770994</v>
      </c>
      <c r="BT56" s="53">
        <f t="shared" si="67"/>
        <v>2615.0852647331867</v>
      </c>
      <c r="BU56" s="53">
        <f t="shared" si="68"/>
        <v>2619.797282916531</v>
      </c>
      <c r="BV56" s="53">
        <f t="shared" si="69"/>
        <v>2624.5177914981268</v>
      </c>
      <c r="BW56" s="53">
        <f t="shared" si="70"/>
        <v>2629.2468057764859</v>
      </c>
      <c r="BX56" s="53">
        <f t="shared" si="71"/>
        <v>2633.9843410776848</v>
      </c>
      <c r="BY56" s="53">
        <f t="shared" si="72"/>
        <v>2638.7304127554157</v>
      </c>
      <c r="BZ56" s="53">
        <f t="shared" si="73"/>
        <v>2643.4850361910362</v>
      </c>
      <c r="CA56" s="53">
        <f t="shared" si="74"/>
        <v>2648.2482267936193</v>
      </c>
      <c r="CB56" s="53">
        <f t="shared" si="75"/>
        <v>2653.0200000000023</v>
      </c>
      <c r="CC56" s="53">
        <f t="shared" si="76"/>
        <v>2657.8003712748377</v>
      </c>
      <c r="CD56" s="53">
        <f t="shared" si="77"/>
        <v>2662.5893561106432</v>
      </c>
      <c r="CE56" s="53">
        <f t="shared" si="78"/>
        <v>2667.3869700278519</v>
      </c>
    </row>
    <row r="57" spans="2:83" ht="15" customHeight="1" outlineLevel="1" x14ac:dyDescent="0.2">
      <c r="B57" s="59" t="s">
        <v>21</v>
      </c>
      <c r="D57" s="78">
        <f t="shared" si="80"/>
        <v>11</v>
      </c>
      <c r="E57" s="83"/>
      <c r="F57" s="45">
        <f>'Income Statement'!D52/'Income Statement'!D$21</f>
        <v>6.6107670211651036E-3</v>
      </c>
      <c r="G57" s="45">
        <f>'Income Statement'!E52/'Income Statement'!E$21</f>
        <v>6.4414989519565253E-3</v>
      </c>
      <c r="H57" s="45">
        <f>'Income Statement'!F52/'Income Statement'!F$21</f>
        <v>6.5662332318296756E-3</v>
      </c>
      <c r="I57" s="45">
        <f>'Income Statement'!G52/'Income Statement'!G$21</f>
        <v>6.5433315713300209E-3</v>
      </c>
      <c r="J57" s="45">
        <f>'Income Statement'!H52/'Income Statement'!H$21</f>
        <v>6.5205097870752547E-3</v>
      </c>
      <c r="K57" s="45">
        <f>'Income Statement'!I52/'Income Statement'!I$21</f>
        <v>6.4977676004735994E-3</v>
      </c>
      <c r="L57" s="45">
        <f>'Income Statement'!J52/'Income Statement'!J$21</f>
        <v>6.4751047339049305E-3</v>
      </c>
      <c r="M57" s="45">
        <f>'Income Statement'!K52/'Income Statement'!K$21</f>
        <v>6.4525209107174205E-3</v>
      </c>
      <c r="N57" s="45">
        <f>'Income Statement'!L52/'Income Statement'!L$21</f>
        <v>6.4300158552241344E-3</v>
      </c>
      <c r="O57" s="45">
        <f>'Income Statement'!M52/'Income Statement'!M$21</f>
        <v>6.4075892926996857E-3</v>
      </c>
      <c r="P57" s="45">
        <f>'Income Statement'!N52/'Income Statement'!N$21</f>
        <v>6.3852409493768657E-3</v>
      </c>
      <c r="Q57" s="45">
        <f>'Income Statement'!O52/'Income Statement'!O$21</f>
        <v>6.3629705524433141E-3</v>
      </c>
      <c r="R57" s="45">
        <f>'Income Statement'!P52/'Income Statement'!P$21</f>
        <v>6.0001689847865346E-3</v>
      </c>
      <c r="S57" s="45">
        <f>'Income Statement'!Q52/'Income Statement'!Q$21</f>
        <v>5.9792416390498605E-3</v>
      </c>
      <c r="T57" s="45">
        <f>'Income Statement'!R52/'Income Statement'!R$21</f>
        <v>5.9583872835574092E-3</v>
      </c>
      <c r="U57" s="45">
        <f>'Income Statement'!S52/'Income Statement'!S$21</f>
        <v>5.9376056637343378E-3</v>
      </c>
      <c r="V57" s="45">
        <f>'Income Statement'!T52/'Income Statement'!T$21</f>
        <v>5.9168965258937093E-3</v>
      </c>
      <c r="W57" s="45">
        <f>'Income Statement'!U52/'Income Statement'!U$21</f>
        <v>5.8962596172333929E-3</v>
      </c>
      <c r="X57" s="45">
        <f>'Income Statement'!V52/'Income Statement'!V$21</f>
        <v>5.8756946858329771E-3</v>
      </c>
      <c r="Y57" s="45">
        <f>'Income Statement'!W52/'Income Statement'!W$21</f>
        <v>5.8744640887315224E-3</v>
      </c>
      <c r="Z57" s="45">
        <f>'Income Statement'!X52/'Income Statement'!X$21</f>
        <v>5.800393448420183E-3</v>
      </c>
      <c r="AA57" s="45">
        <f>'Income Statement'!Y52/'Income Statement'!Y$21</f>
        <v>5.788645496968706E-3</v>
      </c>
      <c r="AB57" s="45">
        <f>'Income Statement'!Z52/'Income Statement'!Z$21</f>
        <v>5.7769041687151107E-3</v>
      </c>
      <c r="AC57" s="45">
        <f>'Income Statement'!AA52/'Income Statement'!AA$21</f>
        <v>5.7651695296637873E-3</v>
      </c>
      <c r="AD57" s="50"/>
      <c r="AE57" s="45">
        <f ca="1">AVERAGE(OFFSET($F57,,(COLUMNS($F57:F57)-1)*12,,12))</f>
        <v>6.4744625381830435E-3</v>
      </c>
      <c r="AF57" s="45">
        <f ca="1">AVERAGE(OFFSET($F57,,(COLUMNS($F57:G57)-1)*12,,12))</f>
        <v>5.88081926104896E-3</v>
      </c>
      <c r="AH57" s="45">
        <f t="shared" si="18"/>
        <v>5.7651695296637873E-3</v>
      </c>
      <c r="AI57" s="45">
        <f t="shared" ca="1" si="19"/>
        <v>5.88081926104896E-3</v>
      </c>
      <c r="AJ57" s="45">
        <f t="shared" ca="1" si="20"/>
        <v>6.1776408996160014E-3</v>
      </c>
      <c r="AL57" s="45">
        <f t="shared" ca="1" si="41"/>
        <v>6.1776408996160014E-3</v>
      </c>
      <c r="AM57" s="35">
        <f t="shared" si="79"/>
        <v>1.8018602478817591E-3</v>
      </c>
      <c r="AO57" s="36">
        <v>3</v>
      </c>
      <c r="AP57" s="36" t="s">
        <v>11</v>
      </c>
      <c r="AR57" s="72">
        <v>1</v>
      </c>
      <c r="AS57" s="73">
        <f t="shared" si="42"/>
        <v>0</v>
      </c>
      <c r="AU57" s="53">
        <f>'Income Statement'!AA52</f>
        <v>2500</v>
      </c>
      <c r="AV57" s="53">
        <f t="shared" si="43"/>
        <v>2504.5046506197045</v>
      </c>
      <c r="AW57" s="53">
        <f t="shared" si="44"/>
        <v>2509.0174179902911</v>
      </c>
      <c r="AX57" s="53">
        <f t="shared" si="45"/>
        <v>2513.5383167370105</v>
      </c>
      <c r="AY57" s="53">
        <f t="shared" si="46"/>
        <v>2518.0673615114665</v>
      </c>
      <c r="AZ57" s="53">
        <f t="shared" si="47"/>
        <v>2522.6045669916625</v>
      </c>
      <c r="BA57" s="53">
        <f t="shared" si="48"/>
        <v>2527.1499478820497</v>
      </c>
      <c r="BB57" s="53">
        <f t="shared" si="49"/>
        <v>2531.703518913575</v>
      </c>
      <c r="BC57" s="53">
        <f t="shared" si="50"/>
        <v>2536.2652948437276</v>
      </c>
      <c r="BD57" s="53">
        <f t="shared" si="51"/>
        <v>2540.8352904565886</v>
      </c>
      <c r="BE57" s="53">
        <f t="shared" si="52"/>
        <v>2545.4135205628772</v>
      </c>
      <c r="BF57" s="53">
        <f t="shared" si="53"/>
        <v>2550.0000000000005</v>
      </c>
      <c r="BG57" s="53">
        <f t="shared" si="54"/>
        <v>2554.5947436320989</v>
      </c>
      <c r="BH57" s="53">
        <f t="shared" si="55"/>
        <v>2559.1977663500975</v>
      </c>
      <c r="BI57" s="53">
        <f t="shared" si="56"/>
        <v>2563.8090830717515</v>
      </c>
      <c r="BJ57" s="53">
        <f t="shared" si="57"/>
        <v>2568.4287087416965</v>
      </c>
      <c r="BK57" s="53">
        <f t="shared" si="58"/>
        <v>2573.0566583314962</v>
      </c>
      <c r="BL57" s="53">
        <f t="shared" si="59"/>
        <v>2577.6929468396911</v>
      </c>
      <c r="BM57" s="53">
        <f t="shared" si="60"/>
        <v>2582.3375892918466</v>
      </c>
      <c r="BN57" s="53">
        <f t="shared" si="61"/>
        <v>2586.9906007406025</v>
      </c>
      <c r="BO57" s="53">
        <f t="shared" si="62"/>
        <v>2591.6519962657208</v>
      </c>
      <c r="BP57" s="53">
        <f t="shared" si="63"/>
        <v>2596.3217909741352</v>
      </c>
      <c r="BQ57" s="53">
        <f t="shared" si="64"/>
        <v>2601.0000000000005</v>
      </c>
      <c r="BR57" s="53">
        <f t="shared" si="65"/>
        <v>2605.686638504741</v>
      </c>
      <c r="BS57" s="53">
        <f t="shared" si="66"/>
        <v>2610.3817216770994</v>
      </c>
      <c r="BT57" s="53">
        <f t="shared" si="67"/>
        <v>2615.0852647331867</v>
      </c>
      <c r="BU57" s="53">
        <f t="shared" si="68"/>
        <v>2619.797282916531</v>
      </c>
      <c r="BV57" s="53">
        <f t="shared" si="69"/>
        <v>2624.5177914981268</v>
      </c>
      <c r="BW57" s="53">
        <f t="shared" si="70"/>
        <v>2629.2468057764859</v>
      </c>
      <c r="BX57" s="53">
        <f t="shared" si="71"/>
        <v>2633.9843410776848</v>
      </c>
      <c r="BY57" s="53">
        <f t="shared" si="72"/>
        <v>2638.7304127554157</v>
      </c>
      <c r="BZ57" s="53">
        <f t="shared" si="73"/>
        <v>2643.4850361910362</v>
      </c>
      <c r="CA57" s="53">
        <f t="shared" si="74"/>
        <v>2648.2482267936193</v>
      </c>
      <c r="CB57" s="53">
        <f t="shared" si="75"/>
        <v>2653.0200000000023</v>
      </c>
      <c r="CC57" s="53">
        <f t="shared" si="76"/>
        <v>2657.8003712748377</v>
      </c>
      <c r="CD57" s="53">
        <f t="shared" si="77"/>
        <v>2662.5893561106432</v>
      </c>
      <c r="CE57" s="53">
        <f t="shared" si="78"/>
        <v>2667.3869700278519</v>
      </c>
    </row>
    <row r="58" spans="2:83" ht="15" customHeight="1" outlineLevel="1" x14ac:dyDescent="0.2">
      <c r="B58" s="59" t="s">
        <v>21</v>
      </c>
      <c r="D58" s="78">
        <f t="shared" si="80"/>
        <v>12</v>
      </c>
      <c r="E58" s="83"/>
      <c r="F58" s="45">
        <f>'Income Statement'!D53/'Income Statement'!D$21</f>
        <v>6.6107670211651036E-3</v>
      </c>
      <c r="G58" s="45">
        <f>'Income Statement'!E53/'Income Statement'!E$21</f>
        <v>6.4414989519565253E-3</v>
      </c>
      <c r="H58" s="45">
        <f>'Income Statement'!F53/'Income Statement'!F$21</f>
        <v>6.5662332318296756E-3</v>
      </c>
      <c r="I58" s="45">
        <f>'Income Statement'!G53/'Income Statement'!G$21</f>
        <v>6.5433315713300209E-3</v>
      </c>
      <c r="J58" s="45">
        <f>'Income Statement'!H53/'Income Statement'!H$21</f>
        <v>6.5205097870752547E-3</v>
      </c>
      <c r="K58" s="45">
        <f>'Income Statement'!I53/'Income Statement'!I$21</f>
        <v>6.4977676004735994E-3</v>
      </c>
      <c r="L58" s="45">
        <f>'Income Statement'!J53/'Income Statement'!J$21</f>
        <v>6.4751047339049305E-3</v>
      </c>
      <c r="M58" s="45">
        <f>'Income Statement'!K53/'Income Statement'!K$21</f>
        <v>6.4525209107174205E-3</v>
      </c>
      <c r="N58" s="45">
        <f>'Income Statement'!L53/'Income Statement'!L$21</f>
        <v>6.4300158552241344E-3</v>
      </c>
      <c r="O58" s="45">
        <f>'Income Statement'!M53/'Income Statement'!M$21</f>
        <v>6.4075892926996857E-3</v>
      </c>
      <c r="P58" s="45">
        <f>'Income Statement'!N53/'Income Statement'!N$21</f>
        <v>6.3852409493768657E-3</v>
      </c>
      <c r="Q58" s="45">
        <f>'Income Statement'!O53/'Income Statement'!O$21</f>
        <v>6.3629705524433141E-3</v>
      </c>
      <c r="R58" s="45">
        <f>'Income Statement'!P53/'Income Statement'!P$21</f>
        <v>6.0001689847865346E-3</v>
      </c>
      <c r="S58" s="45">
        <f>'Income Statement'!Q53/'Income Statement'!Q$21</f>
        <v>5.9792416390498605E-3</v>
      </c>
      <c r="T58" s="45">
        <f>'Income Statement'!R53/'Income Statement'!R$21</f>
        <v>5.9583872835574092E-3</v>
      </c>
      <c r="U58" s="45">
        <f>'Income Statement'!S53/'Income Statement'!S$21</f>
        <v>5.9376056637343378E-3</v>
      </c>
      <c r="V58" s="45">
        <f>'Income Statement'!T53/'Income Statement'!T$21</f>
        <v>5.9168965258937093E-3</v>
      </c>
      <c r="W58" s="45">
        <f>'Income Statement'!U53/'Income Statement'!U$21</f>
        <v>5.8962596172333929E-3</v>
      </c>
      <c r="X58" s="45">
        <f>'Income Statement'!V53/'Income Statement'!V$21</f>
        <v>5.8756946858329771E-3</v>
      </c>
      <c r="Y58" s="45">
        <f>'Income Statement'!W53/'Income Statement'!W$21</f>
        <v>5.8744640887315224E-3</v>
      </c>
      <c r="Z58" s="45">
        <f>'Income Statement'!X53/'Income Statement'!X$21</f>
        <v>5.800393448420183E-3</v>
      </c>
      <c r="AA58" s="45">
        <f>'Income Statement'!Y53/'Income Statement'!Y$21</f>
        <v>5.788645496968706E-3</v>
      </c>
      <c r="AB58" s="45">
        <f>'Income Statement'!Z53/'Income Statement'!Z$21</f>
        <v>5.7769041687151107E-3</v>
      </c>
      <c r="AC58" s="45">
        <f>'Income Statement'!AA53/'Income Statement'!AA$21</f>
        <v>5.7651695296637873E-3</v>
      </c>
      <c r="AD58" s="50"/>
      <c r="AE58" s="45">
        <f ca="1">AVERAGE(OFFSET($F58,,(COLUMNS($F58:F58)-1)*12,,12))</f>
        <v>6.4744625381830435E-3</v>
      </c>
      <c r="AF58" s="45">
        <f ca="1">AVERAGE(OFFSET($F58,,(COLUMNS($F58:G58)-1)*12,,12))</f>
        <v>5.88081926104896E-3</v>
      </c>
      <c r="AH58" s="45">
        <f t="shared" si="18"/>
        <v>5.7651695296637873E-3</v>
      </c>
      <c r="AI58" s="45">
        <f t="shared" ca="1" si="19"/>
        <v>5.88081926104896E-3</v>
      </c>
      <c r="AJ58" s="45">
        <f t="shared" ca="1" si="20"/>
        <v>6.1776408996160014E-3</v>
      </c>
      <c r="AL58" s="45">
        <f t="shared" ca="1" si="41"/>
        <v>6.1776408996160014E-3</v>
      </c>
      <c r="AM58" s="35">
        <f t="shared" si="79"/>
        <v>1.8018602478817591E-3</v>
      </c>
      <c r="AO58" s="36">
        <v>3</v>
      </c>
      <c r="AP58" s="36" t="s">
        <v>11</v>
      </c>
      <c r="AR58" s="72">
        <v>1</v>
      </c>
      <c r="AS58" s="73">
        <f t="shared" si="42"/>
        <v>0</v>
      </c>
      <c r="AU58" s="53">
        <f>'Income Statement'!AA53</f>
        <v>2500</v>
      </c>
      <c r="AV58" s="53">
        <f t="shared" si="43"/>
        <v>2504.5046506197045</v>
      </c>
      <c r="AW58" s="53">
        <f t="shared" si="44"/>
        <v>2509.0174179902911</v>
      </c>
      <c r="AX58" s="53">
        <f t="shared" si="45"/>
        <v>2513.5383167370105</v>
      </c>
      <c r="AY58" s="53">
        <f t="shared" si="46"/>
        <v>2518.0673615114665</v>
      </c>
      <c r="AZ58" s="53">
        <f t="shared" si="47"/>
        <v>2522.6045669916625</v>
      </c>
      <c r="BA58" s="53">
        <f t="shared" si="48"/>
        <v>2527.1499478820497</v>
      </c>
      <c r="BB58" s="53">
        <f t="shared" si="49"/>
        <v>2531.703518913575</v>
      </c>
      <c r="BC58" s="53">
        <f t="shared" si="50"/>
        <v>2536.2652948437276</v>
      </c>
      <c r="BD58" s="53">
        <f t="shared" si="51"/>
        <v>2540.8352904565886</v>
      </c>
      <c r="BE58" s="53">
        <f t="shared" si="52"/>
        <v>2545.4135205628772</v>
      </c>
      <c r="BF58" s="53">
        <f t="shared" si="53"/>
        <v>2550.0000000000005</v>
      </c>
      <c r="BG58" s="53">
        <f t="shared" si="54"/>
        <v>2554.5947436320989</v>
      </c>
      <c r="BH58" s="53">
        <f t="shared" si="55"/>
        <v>2559.1977663500975</v>
      </c>
      <c r="BI58" s="53">
        <f t="shared" si="56"/>
        <v>2563.8090830717515</v>
      </c>
      <c r="BJ58" s="53">
        <f t="shared" si="57"/>
        <v>2568.4287087416965</v>
      </c>
      <c r="BK58" s="53">
        <f t="shared" si="58"/>
        <v>2573.0566583314962</v>
      </c>
      <c r="BL58" s="53">
        <f t="shared" si="59"/>
        <v>2577.6929468396911</v>
      </c>
      <c r="BM58" s="53">
        <f t="shared" si="60"/>
        <v>2582.3375892918466</v>
      </c>
      <c r="BN58" s="53">
        <f t="shared" si="61"/>
        <v>2586.9906007406025</v>
      </c>
      <c r="BO58" s="53">
        <f t="shared" si="62"/>
        <v>2591.6519962657208</v>
      </c>
      <c r="BP58" s="53">
        <f t="shared" si="63"/>
        <v>2596.3217909741352</v>
      </c>
      <c r="BQ58" s="53">
        <f t="shared" si="64"/>
        <v>2601.0000000000005</v>
      </c>
      <c r="BR58" s="53">
        <f t="shared" si="65"/>
        <v>2605.686638504741</v>
      </c>
      <c r="BS58" s="53">
        <f t="shared" si="66"/>
        <v>2610.3817216770994</v>
      </c>
      <c r="BT58" s="53">
        <f t="shared" si="67"/>
        <v>2615.0852647331867</v>
      </c>
      <c r="BU58" s="53">
        <f t="shared" si="68"/>
        <v>2619.797282916531</v>
      </c>
      <c r="BV58" s="53">
        <f t="shared" si="69"/>
        <v>2624.5177914981268</v>
      </c>
      <c r="BW58" s="53">
        <f t="shared" si="70"/>
        <v>2629.2468057764859</v>
      </c>
      <c r="BX58" s="53">
        <f t="shared" si="71"/>
        <v>2633.9843410776848</v>
      </c>
      <c r="BY58" s="53">
        <f t="shared" si="72"/>
        <v>2638.7304127554157</v>
      </c>
      <c r="BZ58" s="53">
        <f t="shared" si="73"/>
        <v>2643.4850361910362</v>
      </c>
      <c r="CA58" s="53">
        <f t="shared" si="74"/>
        <v>2648.2482267936193</v>
      </c>
      <c r="CB58" s="53">
        <f t="shared" si="75"/>
        <v>2653.0200000000023</v>
      </c>
      <c r="CC58" s="53">
        <f t="shared" si="76"/>
        <v>2657.8003712748377</v>
      </c>
      <c r="CD58" s="53">
        <f t="shared" si="77"/>
        <v>2662.5893561106432</v>
      </c>
      <c r="CE58" s="53">
        <f t="shared" si="78"/>
        <v>2667.3869700278519</v>
      </c>
    </row>
    <row r="59" spans="2:83" ht="15" customHeight="1" outlineLevel="1" x14ac:dyDescent="0.2">
      <c r="B59" s="59" t="s">
        <v>21</v>
      </c>
      <c r="D59" s="78">
        <f t="shared" si="80"/>
        <v>13</v>
      </c>
      <c r="E59" s="83"/>
      <c r="F59" s="45">
        <f>'Income Statement'!D54/'Income Statement'!D$21</f>
        <v>6.6107670211651036E-3</v>
      </c>
      <c r="G59" s="45">
        <f>'Income Statement'!E54/'Income Statement'!E$21</f>
        <v>6.4414989519565253E-3</v>
      </c>
      <c r="H59" s="45">
        <f>'Income Statement'!F54/'Income Statement'!F$21</f>
        <v>6.5662332318296756E-3</v>
      </c>
      <c r="I59" s="45">
        <f>'Income Statement'!G54/'Income Statement'!G$21</f>
        <v>6.5433315713300209E-3</v>
      </c>
      <c r="J59" s="45">
        <f>'Income Statement'!H54/'Income Statement'!H$21</f>
        <v>6.5205097870752547E-3</v>
      </c>
      <c r="K59" s="45">
        <f>'Income Statement'!I54/'Income Statement'!I$21</f>
        <v>6.4977676004735994E-3</v>
      </c>
      <c r="L59" s="45">
        <f>'Income Statement'!J54/'Income Statement'!J$21</f>
        <v>6.4751047339049305E-3</v>
      </c>
      <c r="M59" s="45">
        <f>'Income Statement'!K54/'Income Statement'!K$21</f>
        <v>6.4525209107174205E-3</v>
      </c>
      <c r="N59" s="45">
        <f>'Income Statement'!L54/'Income Statement'!L$21</f>
        <v>6.4300158552241344E-3</v>
      </c>
      <c r="O59" s="45">
        <f>'Income Statement'!M54/'Income Statement'!M$21</f>
        <v>6.4075892926996857E-3</v>
      </c>
      <c r="P59" s="45">
        <f>'Income Statement'!N54/'Income Statement'!N$21</f>
        <v>6.3852409493768657E-3</v>
      </c>
      <c r="Q59" s="45">
        <f>'Income Statement'!O54/'Income Statement'!O$21</f>
        <v>6.3629705524433141E-3</v>
      </c>
      <c r="R59" s="45">
        <f>'Income Statement'!P54/'Income Statement'!P$21</f>
        <v>6.0001689847865346E-3</v>
      </c>
      <c r="S59" s="45">
        <f>'Income Statement'!Q54/'Income Statement'!Q$21</f>
        <v>5.9792416390498605E-3</v>
      </c>
      <c r="T59" s="45">
        <f>'Income Statement'!R54/'Income Statement'!R$21</f>
        <v>5.9583872835574092E-3</v>
      </c>
      <c r="U59" s="45">
        <f>'Income Statement'!S54/'Income Statement'!S$21</f>
        <v>5.9376056637343378E-3</v>
      </c>
      <c r="V59" s="45">
        <f>'Income Statement'!T54/'Income Statement'!T$21</f>
        <v>5.9168965258937093E-3</v>
      </c>
      <c r="W59" s="45">
        <f>'Income Statement'!U54/'Income Statement'!U$21</f>
        <v>5.8962596172333929E-3</v>
      </c>
      <c r="X59" s="45">
        <f>'Income Statement'!V54/'Income Statement'!V$21</f>
        <v>5.8756946858329771E-3</v>
      </c>
      <c r="Y59" s="45">
        <f>'Income Statement'!W54/'Income Statement'!W$21</f>
        <v>5.8744640887315224E-3</v>
      </c>
      <c r="Z59" s="45">
        <f>'Income Statement'!X54/'Income Statement'!X$21</f>
        <v>5.800393448420183E-3</v>
      </c>
      <c r="AA59" s="45">
        <f>'Income Statement'!Y54/'Income Statement'!Y$21</f>
        <v>5.788645496968706E-3</v>
      </c>
      <c r="AB59" s="45">
        <f>'Income Statement'!Z54/'Income Statement'!Z$21</f>
        <v>5.7769041687151107E-3</v>
      </c>
      <c r="AC59" s="45">
        <f>'Income Statement'!AA54/'Income Statement'!AA$21</f>
        <v>5.7651695296637873E-3</v>
      </c>
      <c r="AD59" s="50"/>
      <c r="AE59" s="45">
        <f ca="1">AVERAGE(OFFSET($F59,,(COLUMNS($F59:F59)-1)*12,,12))</f>
        <v>6.4744625381830435E-3</v>
      </c>
      <c r="AF59" s="45">
        <f ca="1">AVERAGE(OFFSET($F59,,(COLUMNS($F59:G59)-1)*12,,12))</f>
        <v>5.88081926104896E-3</v>
      </c>
      <c r="AH59" s="45">
        <f t="shared" si="18"/>
        <v>5.7651695296637873E-3</v>
      </c>
      <c r="AI59" s="45">
        <f t="shared" ca="1" si="19"/>
        <v>5.88081926104896E-3</v>
      </c>
      <c r="AJ59" s="45">
        <f t="shared" ca="1" si="20"/>
        <v>6.1776408996160014E-3</v>
      </c>
      <c r="AL59" s="45">
        <f t="shared" ca="1" si="41"/>
        <v>6.1776408996160014E-3</v>
      </c>
      <c r="AM59" s="35">
        <f t="shared" si="79"/>
        <v>1.8018602478817591E-3</v>
      </c>
      <c r="AO59" s="36">
        <v>3</v>
      </c>
      <c r="AP59" s="36" t="s">
        <v>11</v>
      </c>
      <c r="AR59" s="72">
        <v>1</v>
      </c>
      <c r="AS59" s="73">
        <f t="shared" si="42"/>
        <v>0</v>
      </c>
      <c r="AU59" s="53">
        <f>'Income Statement'!AA54</f>
        <v>2500</v>
      </c>
      <c r="AV59" s="53">
        <f t="shared" si="43"/>
        <v>2504.5046506197045</v>
      </c>
      <c r="AW59" s="53">
        <f t="shared" si="44"/>
        <v>2509.0174179902911</v>
      </c>
      <c r="AX59" s="53">
        <f t="shared" si="45"/>
        <v>2513.5383167370105</v>
      </c>
      <c r="AY59" s="53">
        <f t="shared" si="46"/>
        <v>2518.0673615114665</v>
      </c>
      <c r="AZ59" s="53">
        <f t="shared" si="47"/>
        <v>2522.6045669916625</v>
      </c>
      <c r="BA59" s="53">
        <f t="shared" si="48"/>
        <v>2527.1499478820497</v>
      </c>
      <c r="BB59" s="53">
        <f t="shared" si="49"/>
        <v>2531.703518913575</v>
      </c>
      <c r="BC59" s="53">
        <f t="shared" si="50"/>
        <v>2536.2652948437276</v>
      </c>
      <c r="BD59" s="53">
        <f t="shared" si="51"/>
        <v>2540.8352904565886</v>
      </c>
      <c r="BE59" s="53">
        <f t="shared" si="52"/>
        <v>2545.4135205628772</v>
      </c>
      <c r="BF59" s="53">
        <f t="shared" si="53"/>
        <v>2550.0000000000005</v>
      </c>
      <c r="BG59" s="53">
        <f t="shared" si="54"/>
        <v>2554.5947436320989</v>
      </c>
      <c r="BH59" s="53">
        <f t="shared" si="55"/>
        <v>2559.1977663500975</v>
      </c>
      <c r="BI59" s="53">
        <f t="shared" si="56"/>
        <v>2563.8090830717515</v>
      </c>
      <c r="BJ59" s="53">
        <f t="shared" si="57"/>
        <v>2568.4287087416965</v>
      </c>
      <c r="BK59" s="53">
        <f t="shared" si="58"/>
        <v>2573.0566583314962</v>
      </c>
      <c r="BL59" s="53">
        <f t="shared" si="59"/>
        <v>2577.6929468396911</v>
      </c>
      <c r="BM59" s="53">
        <f t="shared" si="60"/>
        <v>2582.3375892918466</v>
      </c>
      <c r="BN59" s="53">
        <f t="shared" si="61"/>
        <v>2586.9906007406025</v>
      </c>
      <c r="BO59" s="53">
        <f t="shared" si="62"/>
        <v>2591.6519962657208</v>
      </c>
      <c r="BP59" s="53">
        <f t="shared" si="63"/>
        <v>2596.3217909741352</v>
      </c>
      <c r="BQ59" s="53">
        <f t="shared" si="64"/>
        <v>2601.0000000000005</v>
      </c>
      <c r="BR59" s="53">
        <f t="shared" si="65"/>
        <v>2605.686638504741</v>
      </c>
      <c r="BS59" s="53">
        <f t="shared" si="66"/>
        <v>2610.3817216770994</v>
      </c>
      <c r="BT59" s="53">
        <f t="shared" si="67"/>
        <v>2615.0852647331867</v>
      </c>
      <c r="BU59" s="53">
        <f t="shared" si="68"/>
        <v>2619.797282916531</v>
      </c>
      <c r="BV59" s="53">
        <f t="shared" si="69"/>
        <v>2624.5177914981268</v>
      </c>
      <c r="BW59" s="53">
        <f t="shared" si="70"/>
        <v>2629.2468057764859</v>
      </c>
      <c r="BX59" s="53">
        <f t="shared" si="71"/>
        <v>2633.9843410776848</v>
      </c>
      <c r="BY59" s="53">
        <f t="shared" si="72"/>
        <v>2638.7304127554157</v>
      </c>
      <c r="BZ59" s="53">
        <f t="shared" si="73"/>
        <v>2643.4850361910362</v>
      </c>
      <c r="CA59" s="53">
        <f t="shared" si="74"/>
        <v>2648.2482267936193</v>
      </c>
      <c r="CB59" s="53">
        <f t="shared" si="75"/>
        <v>2653.0200000000023</v>
      </c>
      <c r="CC59" s="53">
        <f t="shared" si="76"/>
        <v>2657.8003712748377</v>
      </c>
      <c r="CD59" s="53">
        <f t="shared" si="77"/>
        <v>2662.5893561106432</v>
      </c>
      <c r="CE59" s="53">
        <f t="shared" si="78"/>
        <v>2667.3869700278519</v>
      </c>
    </row>
    <row r="60" spans="2:83" ht="15" customHeight="1" outlineLevel="1" x14ac:dyDescent="0.2">
      <c r="B60" s="59" t="s">
        <v>21</v>
      </c>
      <c r="D60" s="78">
        <f t="shared" si="80"/>
        <v>14</v>
      </c>
      <c r="E60" s="83"/>
      <c r="F60" s="45">
        <f>'Income Statement'!D55/'Income Statement'!D$21</f>
        <v>6.6107670211651036E-3</v>
      </c>
      <c r="G60" s="45">
        <f>'Income Statement'!E55/'Income Statement'!E$21</f>
        <v>6.4414989519565253E-3</v>
      </c>
      <c r="H60" s="45">
        <f>'Income Statement'!F55/'Income Statement'!F$21</f>
        <v>6.5662332318296756E-3</v>
      </c>
      <c r="I60" s="45">
        <f>'Income Statement'!G55/'Income Statement'!G$21</f>
        <v>6.5433315713300209E-3</v>
      </c>
      <c r="J60" s="45">
        <f>'Income Statement'!H55/'Income Statement'!H$21</f>
        <v>6.5205097870752547E-3</v>
      </c>
      <c r="K60" s="45">
        <f>'Income Statement'!I55/'Income Statement'!I$21</f>
        <v>6.4977676004735994E-3</v>
      </c>
      <c r="L60" s="45">
        <f>'Income Statement'!J55/'Income Statement'!J$21</f>
        <v>6.4751047339049305E-3</v>
      </c>
      <c r="M60" s="45">
        <f>'Income Statement'!K55/'Income Statement'!K$21</f>
        <v>6.4525209107174205E-3</v>
      </c>
      <c r="N60" s="45">
        <f>'Income Statement'!L55/'Income Statement'!L$21</f>
        <v>6.4300158552241344E-3</v>
      </c>
      <c r="O60" s="45">
        <f>'Income Statement'!M55/'Income Statement'!M$21</f>
        <v>6.4075892926996857E-3</v>
      </c>
      <c r="P60" s="45">
        <f>'Income Statement'!N55/'Income Statement'!N$21</f>
        <v>6.3852409493768657E-3</v>
      </c>
      <c r="Q60" s="45">
        <f>'Income Statement'!O55/'Income Statement'!O$21</f>
        <v>6.3629705524433141E-3</v>
      </c>
      <c r="R60" s="45">
        <f>'Income Statement'!P55/'Income Statement'!P$21</f>
        <v>6.0001689847865346E-3</v>
      </c>
      <c r="S60" s="45">
        <f>'Income Statement'!Q55/'Income Statement'!Q$21</f>
        <v>5.9792416390498605E-3</v>
      </c>
      <c r="T60" s="45">
        <f>'Income Statement'!R55/'Income Statement'!R$21</f>
        <v>5.9583872835574092E-3</v>
      </c>
      <c r="U60" s="45">
        <f>'Income Statement'!S55/'Income Statement'!S$21</f>
        <v>5.9376056637343378E-3</v>
      </c>
      <c r="V60" s="45">
        <f>'Income Statement'!T55/'Income Statement'!T$21</f>
        <v>5.9168965258937093E-3</v>
      </c>
      <c r="W60" s="45">
        <f>'Income Statement'!U55/'Income Statement'!U$21</f>
        <v>5.8962596172333929E-3</v>
      </c>
      <c r="X60" s="45">
        <f>'Income Statement'!V55/'Income Statement'!V$21</f>
        <v>5.8756946858329771E-3</v>
      </c>
      <c r="Y60" s="45">
        <f>'Income Statement'!W55/'Income Statement'!W$21</f>
        <v>5.8744640887315224E-3</v>
      </c>
      <c r="Z60" s="45">
        <f>'Income Statement'!X55/'Income Statement'!X$21</f>
        <v>5.800393448420183E-3</v>
      </c>
      <c r="AA60" s="45">
        <f>'Income Statement'!Y55/'Income Statement'!Y$21</f>
        <v>5.788645496968706E-3</v>
      </c>
      <c r="AB60" s="45">
        <f>'Income Statement'!Z55/'Income Statement'!Z$21</f>
        <v>5.7769041687151107E-3</v>
      </c>
      <c r="AC60" s="45">
        <f>'Income Statement'!AA55/'Income Statement'!AA$21</f>
        <v>5.7651695296637873E-3</v>
      </c>
      <c r="AD60" s="50"/>
      <c r="AE60" s="45">
        <f ca="1">AVERAGE(OFFSET($F60,,(COLUMNS($F60:F60)-1)*12,,12))</f>
        <v>6.4744625381830435E-3</v>
      </c>
      <c r="AF60" s="45">
        <f ca="1">AVERAGE(OFFSET($F60,,(COLUMNS($F60:G60)-1)*12,,12))</f>
        <v>5.88081926104896E-3</v>
      </c>
      <c r="AH60" s="45">
        <f t="shared" si="18"/>
        <v>5.7651695296637873E-3</v>
      </c>
      <c r="AI60" s="45">
        <f t="shared" ca="1" si="19"/>
        <v>5.88081926104896E-3</v>
      </c>
      <c r="AJ60" s="45">
        <f t="shared" ca="1" si="20"/>
        <v>6.1776408996160014E-3</v>
      </c>
      <c r="AL60" s="45">
        <f t="shared" ca="1" si="41"/>
        <v>6.1776408996160014E-3</v>
      </c>
      <c r="AM60" s="35">
        <f t="shared" si="79"/>
        <v>1.8018602478817591E-3</v>
      </c>
      <c r="AO60" s="36">
        <v>3</v>
      </c>
      <c r="AP60" s="36" t="s">
        <v>11</v>
      </c>
      <c r="AR60" s="72">
        <v>1</v>
      </c>
      <c r="AS60" s="73">
        <f t="shared" si="42"/>
        <v>0</v>
      </c>
      <c r="AU60" s="53">
        <f>'Income Statement'!AA55</f>
        <v>2500</v>
      </c>
      <c r="AV60" s="53">
        <f t="shared" si="43"/>
        <v>2504.5046506197045</v>
      </c>
      <c r="AW60" s="53">
        <f t="shared" si="44"/>
        <v>2509.0174179902911</v>
      </c>
      <c r="AX60" s="53">
        <f t="shared" si="45"/>
        <v>2513.5383167370105</v>
      </c>
      <c r="AY60" s="53">
        <f t="shared" si="46"/>
        <v>2518.0673615114665</v>
      </c>
      <c r="AZ60" s="53">
        <f t="shared" si="47"/>
        <v>2522.6045669916625</v>
      </c>
      <c r="BA60" s="53">
        <f t="shared" si="48"/>
        <v>2527.1499478820497</v>
      </c>
      <c r="BB60" s="53">
        <f t="shared" si="49"/>
        <v>2531.703518913575</v>
      </c>
      <c r="BC60" s="53">
        <f t="shared" si="50"/>
        <v>2536.2652948437276</v>
      </c>
      <c r="BD60" s="53">
        <f t="shared" si="51"/>
        <v>2540.8352904565886</v>
      </c>
      <c r="BE60" s="53">
        <f t="shared" si="52"/>
        <v>2545.4135205628772</v>
      </c>
      <c r="BF60" s="53">
        <f t="shared" si="53"/>
        <v>2550.0000000000005</v>
      </c>
      <c r="BG60" s="53">
        <f t="shared" si="54"/>
        <v>2554.5947436320989</v>
      </c>
      <c r="BH60" s="53">
        <f t="shared" si="55"/>
        <v>2559.1977663500975</v>
      </c>
      <c r="BI60" s="53">
        <f t="shared" si="56"/>
        <v>2563.8090830717515</v>
      </c>
      <c r="BJ60" s="53">
        <f t="shared" si="57"/>
        <v>2568.4287087416965</v>
      </c>
      <c r="BK60" s="53">
        <f t="shared" si="58"/>
        <v>2573.0566583314962</v>
      </c>
      <c r="BL60" s="53">
        <f t="shared" si="59"/>
        <v>2577.6929468396911</v>
      </c>
      <c r="BM60" s="53">
        <f t="shared" si="60"/>
        <v>2582.3375892918466</v>
      </c>
      <c r="BN60" s="53">
        <f t="shared" si="61"/>
        <v>2586.9906007406025</v>
      </c>
      <c r="BO60" s="53">
        <f t="shared" si="62"/>
        <v>2591.6519962657208</v>
      </c>
      <c r="BP60" s="53">
        <f t="shared" si="63"/>
        <v>2596.3217909741352</v>
      </c>
      <c r="BQ60" s="53">
        <f t="shared" si="64"/>
        <v>2601.0000000000005</v>
      </c>
      <c r="BR60" s="53">
        <f t="shared" si="65"/>
        <v>2605.686638504741</v>
      </c>
      <c r="BS60" s="53">
        <f t="shared" si="66"/>
        <v>2610.3817216770994</v>
      </c>
      <c r="BT60" s="53">
        <f t="shared" si="67"/>
        <v>2615.0852647331867</v>
      </c>
      <c r="BU60" s="53">
        <f t="shared" si="68"/>
        <v>2619.797282916531</v>
      </c>
      <c r="BV60" s="53">
        <f t="shared" si="69"/>
        <v>2624.5177914981268</v>
      </c>
      <c r="BW60" s="53">
        <f t="shared" si="70"/>
        <v>2629.2468057764859</v>
      </c>
      <c r="BX60" s="53">
        <f t="shared" si="71"/>
        <v>2633.9843410776848</v>
      </c>
      <c r="BY60" s="53">
        <f t="shared" si="72"/>
        <v>2638.7304127554157</v>
      </c>
      <c r="BZ60" s="53">
        <f t="shared" si="73"/>
        <v>2643.4850361910362</v>
      </c>
      <c r="CA60" s="53">
        <f t="shared" si="74"/>
        <v>2648.2482267936193</v>
      </c>
      <c r="CB60" s="53">
        <f t="shared" si="75"/>
        <v>2653.0200000000023</v>
      </c>
      <c r="CC60" s="53">
        <f t="shared" si="76"/>
        <v>2657.8003712748377</v>
      </c>
      <c r="CD60" s="53">
        <f t="shared" si="77"/>
        <v>2662.5893561106432</v>
      </c>
      <c r="CE60" s="53">
        <f t="shared" si="78"/>
        <v>2667.3869700278519</v>
      </c>
    </row>
    <row r="61" spans="2:83" ht="15" customHeight="1" outlineLevel="1" x14ac:dyDescent="0.2">
      <c r="B61" s="59" t="s">
        <v>21</v>
      </c>
      <c r="D61" s="78">
        <f t="shared" si="80"/>
        <v>15</v>
      </c>
      <c r="E61" s="83"/>
      <c r="F61" s="45">
        <f>'Income Statement'!D56/'Income Statement'!D$21</f>
        <v>6.6107670211651036E-3</v>
      </c>
      <c r="G61" s="45">
        <f>'Income Statement'!E56/'Income Statement'!E$21</f>
        <v>6.4414989519565253E-3</v>
      </c>
      <c r="H61" s="45">
        <f>'Income Statement'!F56/'Income Statement'!F$21</f>
        <v>6.5662332318296756E-3</v>
      </c>
      <c r="I61" s="45">
        <f>'Income Statement'!G56/'Income Statement'!G$21</f>
        <v>6.5433315713300209E-3</v>
      </c>
      <c r="J61" s="45">
        <f>'Income Statement'!H56/'Income Statement'!H$21</f>
        <v>6.5205097870752547E-3</v>
      </c>
      <c r="K61" s="45">
        <f>'Income Statement'!I56/'Income Statement'!I$21</f>
        <v>6.4977676004735994E-3</v>
      </c>
      <c r="L61" s="45">
        <f>'Income Statement'!J56/'Income Statement'!J$21</f>
        <v>6.4751047339049305E-3</v>
      </c>
      <c r="M61" s="45">
        <f>'Income Statement'!K56/'Income Statement'!K$21</f>
        <v>6.4525209107174205E-3</v>
      </c>
      <c r="N61" s="45">
        <f>'Income Statement'!L56/'Income Statement'!L$21</f>
        <v>6.4300158552241344E-3</v>
      </c>
      <c r="O61" s="45">
        <f>'Income Statement'!M56/'Income Statement'!M$21</f>
        <v>6.4075892926996857E-3</v>
      </c>
      <c r="P61" s="45">
        <f>'Income Statement'!N56/'Income Statement'!N$21</f>
        <v>6.3852409493768657E-3</v>
      </c>
      <c r="Q61" s="45">
        <f>'Income Statement'!O56/'Income Statement'!O$21</f>
        <v>6.3629705524433141E-3</v>
      </c>
      <c r="R61" s="45">
        <f>'Income Statement'!P56/'Income Statement'!P$21</f>
        <v>6.0001689847865346E-3</v>
      </c>
      <c r="S61" s="45">
        <f>'Income Statement'!Q56/'Income Statement'!Q$21</f>
        <v>5.9792416390498605E-3</v>
      </c>
      <c r="T61" s="45">
        <f>'Income Statement'!R56/'Income Statement'!R$21</f>
        <v>5.9583872835574092E-3</v>
      </c>
      <c r="U61" s="45">
        <f>'Income Statement'!S56/'Income Statement'!S$21</f>
        <v>5.9376056637343378E-3</v>
      </c>
      <c r="V61" s="45">
        <f>'Income Statement'!T56/'Income Statement'!T$21</f>
        <v>5.9168965258937093E-3</v>
      </c>
      <c r="W61" s="45">
        <f>'Income Statement'!U56/'Income Statement'!U$21</f>
        <v>5.8962596172333929E-3</v>
      </c>
      <c r="X61" s="45">
        <f>'Income Statement'!V56/'Income Statement'!V$21</f>
        <v>5.8756946858329771E-3</v>
      </c>
      <c r="Y61" s="45">
        <f>'Income Statement'!W56/'Income Statement'!W$21</f>
        <v>5.8744640887315224E-3</v>
      </c>
      <c r="Z61" s="45">
        <f>'Income Statement'!X56/'Income Statement'!X$21</f>
        <v>5.800393448420183E-3</v>
      </c>
      <c r="AA61" s="45">
        <f>'Income Statement'!Y56/'Income Statement'!Y$21</f>
        <v>5.788645496968706E-3</v>
      </c>
      <c r="AB61" s="45">
        <f>'Income Statement'!Z56/'Income Statement'!Z$21</f>
        <v>5.7769041687151107E-3</v>
      </c>
      <c r="AC61" s="45">
        <f>'Income Statement'!AA56/'Income Statement'!AA$21</f>
        <v>5.7651695296637873E-3</v>
      </c>
      <c r="AD61" s="50"/>
      <c r="AE61" s="45">
        <f ca="1">AVERAGE(OFFSET($F61,,(COLUMNS($F61:F61)-1)*12,,12))</f>
        <v>6.4744625381830435E-3</v>
      </c>
      <c r="AF61" s="45">
        <f ca="1">AVERAGE(OFFSET($F61,,(COLUMNS($F61:G61)-1)*12,,12))</f>
        <v>5.88081926104896E-3</v>
      </c>
      <c r="AH61" s="45">
        <f t="shared" si="18"/>
        <v>5.7651695296637873E-3</v>
      </c>
      <c r="AI61" s="45">
        <f t="shared" ca="1" si="19"/>
        <v>5.88081926104896E-3</v>
      </c>
      <c r="AJ61" s="45">
        <f t="shared" ca="1" si="20"/>
        <v>6.1776408996160014E-3</v>
      </c>
      <c r="AL61" s="45">
        <f t="shared" ca="1" si="41"/>
        <v>6.1776408996160014E-3</v>
      </c>
      <c r="AM61" s="35">
        <f t="shared" si="79"/>
        <v>1.8018602478817591E-3</v>
      </c>
      <c r="AO61" s="36">
        <v>3</v>
      </c>
      <c r="AP61" s="36" t="s">
        <v>11</v>
      </c>
      <c r="AR61" s="72">
        <v>1</v>
      </c>
      <c r="AS61" s="73">
        <f t="shared" si="42"/>
        <v>0</v>
      </c>
      <c r="AU61" s="53">
        <f>'Income Statement'!AA56</f>
        <v>2500</v>
      </c>
      <c r="AV61" s="53">
        <f t="shared" si="43"/>
        <v>2504.5046506197045</v>
      </c>
      <c r="AW61" s="53">
        <f t="shared" si="44"/>
        <v>2509.0174179902911</v>
      </c>
      <c r="AX61" s="53">
        <f t="shared" si="45"/>
        <v>2513.5383167370105</v>
      </c>
      <c r="AY61" s="53">
        <f t="shared" si="46"/>
        <v>2518.0673615114665</v>
      </c>
      <c r="AZ61" s="53">
        <f t="shared" si="47"/>
        <v>2522.6045669916625</v>
      </c>
      <c r="BA61" s="53">
        <f t="shared" si="48"/>
        <v>2527.1499478820497</v>
      </c>
      <c r="BB61" s="53">
        <f t="shared" si="49"/>
        <v>2531.703518913575</v>
      </c>
      <c r="BC61" s="53">
        <f t="shared" si="50"/>
        <v>2536.2652948437276</v>
      </c>
      <c r="BD61" s="53">
        <f t="shared" si="51"/>
        <v>2540.8352904565886</v>
      </c>
      <c r="BE61" s="53">
        <f t="shared" si="52"/>
        <v>2545.4135205628772</v>
      </c>
      <c r="BF61" s="53">
        <f t="shared" si="53"/>
        <v>2550.0000000000005</v>
      </c>
      <c r="BG61" s="53">
        <f t="shared" si="54"/>
        <v>2554.5947436320989</v>
      </c>
      <c r="BH61" s="53">
        <f t="shared" si="55"/>
        <v>2559.1977663500975</v>
      </c>
      <c r="BI61" s="53">
        <f t="shared" si="56"/>
        <v>2563.8090830717515</v>
      </c>
      <c r="BJ61" s="53">
        <f t="shared" si="57"/>
        <v>2568.4287087416965</v>
      </c>
      <c r="BK61" s="53">
        <f t="shared" si="58"/>
        <v>2573.0566583314962</v>
      </c>
      <c r="BL61" s="53">
        <f t="shared" si="59"/>
        <v>2577.6929468396911</v>
      </c>
      <c r="BM61" s="53">
        <f t="shared" si="60"/>
        <v>2582.3375892918466</v>
      </c>
      <c r="BN61" s="53">
        <f t="shared" si="61"/>
        <v>2586.9906007406025</v>
      </c>
      <c r="BO61" s="53">
        <f t="shared" si="62"/>
        <v>2591.6519962657208</v>
      </c>
      <c r="BP61" s="53">
        <f t="shared" si="63"/>
        <v>2596.3217909741352</v>
      </c>
      <c r="BQ61" s="53">
        <f t="shared" si="64"/>
        <v>2601.0000000000005</v>
      </c>
      <c r="BR61" s="53">
        <f t="shared" si="65"/>
        <v>2605.686638504741</v>
      </c>
      <c r="BS61" s="53">
        <f t="shared" si="66"/>
        <v>2610.3817216770994</v>
      </c>
      <c r="BT61" s="53">
        <f t="shared" si="67"/>
        <v>2615.0852647331867</v>
      </c>
      <c r="BU61" s="53">
        <f t="shared" si="68"/>
        <v>2619.797282916531</v>
      </c>
      <c r="BV61" s="53">
        <f t="shared" si="69"/>
        <v>2624.5177914981268</v>
      </c>
      <c r="BW61" s="53">
        <f t="shared" si="70"/>
        <v>2629.2468057764859</v>
      </c>
      <c r="BX61" s="53">
        <f t="shared" si="71"/>
        <v>2633.9843410776848</v>
      </c>
      <c r="BY61" s="53">
        <f t="shared" si="72"/>
        <v>2638.7304127554157</v>
      </c>
      <c r="BZ61" s="53">
        <f t="shared" si="73"/>
        <v>2643.4850361910362</v>
      </c>
      <c r="CA61" s="53">
        <f t="shared" si="74"/>
        <v>2648.2482267936193</v>
      </c>
      <c r="CB61" s="53">
        <f t="shared" si="75"/>
        <v>2653.0200000000023</v>
      </c>
      <c r="CC61" s="53">
        <f t="shared" si="76"/>
        <v>2657.8003712748377</v>
      </c>
      <c r="CD61" s="53">
        <f t="shared" si="77"/>
        <v>2662.5893561106432</v>
      </c>
      <c r="CE61" s="53">
        <f t="shared" si="78"/>
        <v>2667.3869700278519</v>
      </c>
    </row>
    <row r="62" spans="2:83" ht="5.0999999999999996" customHeight="1" outlineLevel="1" x14ac:dyDescent="0.2">
      <c r="B62" s="59"/>
      <c r="D62" s="83"/>
      <c r="E62" s="83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50"/>
      <c r="AE62" s="45"/>
      <c r="AF62" s="45"/>
      <c r="AH62" s="45"/>
      <c r="AI62" s="45"/>
      <c r="AJ62" s="45"/>
      <c r="AL62" s="45"/>
      <c r="AM62" s="74"/>
      <c r="AO62" s="61"/>
      <c r="AP62" s="61"/>
      <c r="AR62" s="84"/>
      <c r="AS62" s="7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</row>
    <row r="63" spans="2:83" s="54" customFormat="1" ht="15" customHeight="1" x14ac:dyDescent="0.2">
      <c r="B63" s="59" t="s">
        <v>21</v>
      </c>
      <c r="D63" s="32" t="s">
        <v>29</v>
      </c>
      <c r="E63" s="32"/>
      <c r="F63" s="80">
        <f>'Income Statement'!D58/'Income Statement'!D$21</f>
        <v>9.9161505317476556E-2</v>
      </c>
      <c r="G63" s="80">
        <f>'Income Statement'!E58/'Income Statement'!E$21</f>
        <v>9.6622484279347887E-2</v>
      </c>
      <c r="H63" s="80">
        <f>'Income Statement'!F58/'Income Statement'!F$21</f>
        <v>9.8493498477445138E-2</v>
      </c>
      <c r="I63" s="80">
        <f>'Income Statement'!G58/'Income Statement'!G$21</f>
        <v>9.8149973569950311E-2</v>
      </c>
      <c r="J63" s="80">
        <f>'Income Statement'!H58/'Income Statement'!H$21</f>
        <v>9.7807646806128828E-2</v>
      </c>
      <c r="K63" s="80">
        <f>'Income Statement'!I58/'Income Statement'!I$21</f>
        <v>9.7466514007103988E-2</v>
      </c>
      <c r="L63" s="80">
        <f>'Income Statement'!J58/'Income Statement'!J$21</f>
        <v>9.7126571008573956E-2</v>
      </c>
      <c r="M63" s="80">
        <f>'Income Statement'!K58/'Income Statement'!K$21</f>
        <v>9.6787813660761307E-2</v>
      </c>
      <c r="N63" s="80">
        <f>'Income Statement'!L58/'Income Statement'!L$21</f>
        <v>9.6450237828362012E-2</v>
      </c>
      <c r="O63" s="80">
        <f>'Income Statement'!M58/'Income Statement'!M$21</f>
        <v>9.6113839390495281E-2</v>
      </c>
      <c r="P63" s="80">
        <f>'Income Statement'!N58/'Income Statement'!N$21</f>
        <v>9.5778614240652982E-2</v>
      </c>
      <c r="Q63" s="80">
        <f>'Income Statement'!O58/'Income Statement'!O$21</f>
        <v>9.5444558286649717E-2</v>
      </c>
      <c r="R63" s="80">
        <f>'Income Statement'!P58/'Income Statement'!P$21</f>
        <v>9.0002534771798023E-2</v>
      </c>
      <c r="S63" s="80">
        <f>'Income Statement'!Q58/'Income Statement'!Q$21</f>
        <v>8.9688624585747903E-2</v>
      </c>
      <c r="T63" s="80">
        <f>'Income Statement'!R58/'Income Statement'!R$21</f>
        <v>8.9375809253361138E-2</v>
      </c>
      <c r="U63" s="80">
        <f>'Income Statement'!S58/'Income Statement'!S$21</f>
        <v>8.906408495601506E-2</v>
      </c>
      <c r="V63" s="80">
        <f>'Income Statement'!T58/'Income Statement'!T$21</f>
        <v>8.875344788840564E-2</v>
      </c>
      <c r="W63" s="80">
        <f>'Income Statement'!U58/'Income Statement'!U$21</f>
        <v>8.8443894258500882E-2</v>
      </c>
      <c r="X63" s="80">
        <f>'Income Statement'!V58/'Income Statement'!V$21</f>
        <v>8.8135420287494659E-2</v>
      </c>
      <c r="Y63" s="80">
        <f>'Income Statement'!W58/'Income Statement'!W$21</f>
        <v>8.811696133097284E-2</v>
      </c>
      <c r="Z63" s="80">
        <f>'Income Statement'!X58/'Income Statement'!X$21</f>
        <v>8.7005901726302737E-2</v>
      </c>
      <c r="AA63" s="80">
        <f>'Income Statement'!Y58/'Income Statement'!Y$21</f>
        <v>8.6829682454530585E-2</v>
      </c>
      <c r="AB63" s="80">
        <f>'Income Statement'!Z58/'Income Statement'!Z$21</f>
        <v>8.665356253072666E-2</v>
      </c>
      <c r="AC63" s="80">
        <f>'Income Statement'!AA58/'Income Statement'!AA$21</f>
        <v>8.6477542944956798E-2</v>
      </c>
      <c r="AD63" s="56"/>
      <c r="AE63" s="80">
        <f ca="1">AVERAGE(OFFSET($F63,,(COLUMNS($F63:F63)-1)*12,,12))</f>
        <v>9.7116938072745643E-2</v>
      </c>
      <c r="AF63" s="80">
        <f ca="1">AVERAGE(OFFSET($F63,,(COLUMNS($F63:G63)-1)*12,,12))</f>
        <v>8.8212288915734405E-2</v>
      </c>
      <c r="AH63" s="80">
        <f t="shared" si="18"/>
        <v>8.6477542944956798E-2</v>
      </c>
      <c r="AI63" s="80">
        <f t="shared" ca="1" si="19"/>
        <v>8.8212288915734405E-2</v>
      </c>
      <c r="AJ63" s="80">
        <f t="shared" ca="1" si="20"/>
        <v>9.2664613494240017E-2</v>
      </c>
      <c r="AL63" s="55"/>
      <c r="AM63" s="60"/>
      <c r="AO63" s="61"/>
      <c r="AP63" s="61"/>
      <c r="AU63" s="57">
        <f>'Income Statement'!AA58</f>
        <v>37500</v>
      </c>
      <c r="AV63" s="57">
        <f>SUM(AV47:AV61)</f>
        <v>37567.569759295562</v>
      </c>
      <c r="AW63" s="57">
        <f t="shared" ref="AW63:CE63" si="81">SUM(AW47:AW61)</f>
        <v>37635.26126985436</v>
      </c>
      <c r="AX63" s="57">
        <f t="shared" si="81"/>
        <v>37703.074751055152</v>
      </c>
      <c r="AY63" s="57">
        <f t="shared" si="81"/>
        <v>37771.010422671985</v>
      </c>
      <c r="AZ63" s="57">
        <f t="shared" si="81"/>
        <v>37839.068504874944</v>
      </c>
      <c r="BA63" s="57">
        <f t="shared" si="81"/>
        <v>37907.249218230732</v>
      </c>
      <c r="BB63" s="57">
        <f t="shared" si="81"/>
        <v>37975.552783703635</v>
      </c>
      <c r="BC63" s="57">
        <f t="shared" si="81"/>
        <v>38043.97942265591</v>
      </c>
      <c r="BD63" s="57">
        <f t="shared" si="81"/>
        <v>38112.529356848827</v>
      </c>
      <c r="BE63" s="57">
        <f t="shared" si="81"/>
        <v>38181.202808443159</v>
      </c>
      <c r="BF63" s="57">
        <f t="shared" si="81"/>
        <v>38250.000000000007</v>
      </c>
      <c r="BG63" s="57">
        <f t="shared" si="81"/>
        <v>38318.92115448149</v>
      </c>
      <c r="BH63" s="57">
        <f t="shared" si="81"/>
        <v>38387.966495251465</v>
      </c>
      <c r="BI63" s="57">
        <f t="shared" si="81"/>
        <v>38457.136246076268</v>
      </c>
      <c r="BJ63" s="57">
        <f t="shared" si="81"/>
        <v>38526.430631125448</v>
      </c>
      <c r="BK63" s="57">
        <f t="shared" si="81"/>
        <v>38595.849874972446</v>
      </c>
      <c r="BL63" s="57">
        <f t="shared" si="81"/>
        <v>38665.394202595373</v>
      </c>
      <c r="BM63" s="57">
        <f t="shared" si="81"/>
        <v>38735.063839377712</v>
      </c>
      <c r="BN63" s="57">
        <f t="shared" si="81"/>
        <v>38804.859011109038</v>
      </c>
      <c r="BO63" s="57">
        <f t="shared" si="81"/>
        <v>38874.779943985814</v>
      </c>
      <c r="BP63" s="57">
        <f t="shared" si="81"/>
        <v>38944.826864612034</v>
      </c>
      <c r="BQ63" s="57">
        <f t="shared" si="81"/>
        <v>39015.000000000007</v>
      </c>
      <c r="BR63" s="57">
        <f t="shared" si="81"/>
        <v>39085.29957757111</v>
      </c>
      <c r="BS63" s="57">
        <f t="shared" si="81"/>
        <v>39155.725825156485</v>
      </c>
      <c r="BT63" s="57">
        <f t="shared" si="81"/>
        <v>39226.278970997788</v>
      </c>
      <c r="BU63" s="57">
        <f t="shared" si="81"/>
        <v>39296.959243747959</v>
      </c>
      <c r="BV63" s="57">
        <f t="shared" si="81"/>
        <v>39367.76687247189</v>
      </c>
      <c r="BW63" s="57">
        <f t="shared" si="81"/>
        <v>39438.702086647289</v>
      </c>
      <c r="BX63" s="57">
        <f t="shared" si="81"/>
        <v>39509.765116165261</v>
      </c>
      <c r="BY63" s="57">
        <f t="shared" si="81"/>
        <v>39580.956191331235</v>
      </c>
      <c r="BZ63" s="57">
        <f t="shared" si="81"/>
        <v>39652.275542865544</v>
      </c>
      <c r="CA63" s="57">
        <f t="shared" si="81"/>
        <v>39723.723401904303</v>
      </c>
      <c r="CB63" s="57">
        <f t="shared" si="81"/>
        <v>39795.300000000047</v>
      </c>
      <c r="CC63" s="57">
        <f t="shared" si="81"/>
        <v>39867.005569122579</v>
      </c>
      <c r="CD63" s="57">
        <f t="shared" si="81"/>
        <v>39938.840341659641</v>
      </c>
      <c r="CE63" s="57">
        <f t="shared" si="81"/>
        <v>40010.804550417779</v>
      </c>
    </row>
    <row r="64" spans="2:83" s="66" customFormat="1" ht="15" customHeight="1" x14ac:dyDescent="0.2">
      <c r="B64" s="59"/>
      <c r="D64" s="67"/>
      <c r="E64" s="67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H64" s="68"/>
      <c r="AI64" s="68"/>
      <c r="AJ64" s="68"/>
      <c r="AL64" s="68"/>
      <c r="AM64" s="69"/>
      <c r="AO64" s="61"/>
      <c r="AP64" s="61"/>
      <c r="AU64" s="68">
        <f>AU63/AU$26</f>
        <v>8.6477542944956798E-2</v>
      </c>
      <c r="AV64" s="68">
        <f>AV63/AV$26</f>
        <v>8.6439108405488629E-2</v>
      </c>
      <c r="AW64" s="68">
        <f t="shared" ref="AW64:CE64" si="82">AW63/AW$26</f>
        <v>8.6400690948071762E-2</v>
      </c>
      <c r="AX64" s="68">
        <f t="shared" si="82"/>
        <v>8.636229056511413E-2</v>
      </c>
      <c r="AY64" s="68">
        <f t="shared" si="82"/>
        <v>8.6323907249027082E-2</v>
      </c>
      <c r="AZ64" s="68">
        <f t="shared" si="82"/>
        <v>8.6285540992225393E-2</v>
      </c>
      <c r="BA64" s="68">
        <f t="shared" si="82"/>
        <v>8.6247191787127017E-2</v>
      </c>
      <c r="BB64" s="68">
        <f t="shared" si="82"/>
        <v>8.6208859626153531E-2</v>
      </c>
      <c r="BC64" s="68">
        <f t="shared" si="82"/>
        <v>8.6170544501729632E-2</v>
      </c>
      <c r="BD64" s="68">
        <f t="shared" si="82"/>
        <v>8.61322464062836E-2</v>
      </c>
      <c r="BE64" s="68">
        <f t="shared" si="82"/>
        <v>8.6093965332246933E-2</v>
      </c>
      <c r="BF64" s="68">
        <f t="shared" si="82"/>
        <v>8.6055701272054599E-2</v>
      </c>
      <c r="BG64" s="68">
        <f t="shared" si="82"/>
        <v>8.6017454218144815E-2</v>
      </c>
      <c r="BH64" s="68">
        <f t="shared" si="82"/>
        <v>8.597922416295925E-2</v>
      </c>
      <c r="BI64" s="68">
        <f t="shared" si="82"/>
        <v>8.5941011098942865E-2</v>
      </c>
      <c r="BJ64" s="68">
        <f t="shared" si="82"/>
        <v>8.5902815018544063E-2</v>
      </c>
      <c r="BK64" s="68">
        <f t="shared" si="82"/>
        <v>8.5864635914214546E-2</v>
      </c>
      <c r="BL64" s="68">
        <f t="shared" si="82"/>
        <v>8.5826473778409365E-2</v>
      </c>
      <c r="BM64" s="68">
        <f t="shared" si="82"/>
        <v>8.5788328603586955E-2</v>
      </c>
      <c r="BN64" s="68">
        <f t="shared" si="82"/>
        <v>8.5750200382209027E-2</v>
      </c>
      <c r="BO64" s="68">
        <f t="shared" si="82"/>
        <v>8.5712089106740788E-2</v>
      </c>
      <c r="BP64" s="68">
        <f t="shared" si="82"/>
        <v>8.5673994769650652E-2</v>
      </c>
      <c r="BQ64" s="68">
        <f t="shared" si="82"/>
        <v>8.5635917363410419E-2</v>
      </c>
      <c r="BR64" s="68">
        <f t="shared" si="82"/>
        <v>8.5597856880495329E-2</v>
      </c>
      <c r="BS64" s="68">
        <f t="shared" si="82"/>
        <v>8.5559813313383817E-2</v>
      </c>
      <c r="BT64" s="68">
        <f t="shared" si="82"/>
        <v>8.5521786654557785E-2</v>
      </c>
      <c r="BU64" s="68">
        <f t="shared" si="82"/>
        <v>8.5483776896502411E-2</v>
      </c>
      <c r="BV64" s="68">
        <f t="shared" si="82"/>
        <v>8.5445784031706176E-2</v>
      </c>
      <c r="BW64" s="68">
        <f t="shared" si="82"/>
        <v>8.5407808052661058E-2</v>
      </c>
      <c r="BX64" s="68">
        <f t="shared" si="82"/>
        <v>8.5369848951862129E-2</v>
      </c>
      <c r="BY64" s="68">
        <f t="shared" si="82"/>
        <v>8.5331906721808043E-2</v>
      </c>
      <c r="BZ64" s="68">
        <f t="shared" si="82"/>
        <v>8.5293981355000617E-2</v>
      </c>
      <c r="CA64" s="68">
        <f t="shared" si="82"/>
        <v>8.5256072843945097E-2</v>
      </c>
      <c r="CB64" s="68">
        <f t="shared" si="82"/>
        <v>8.5218181181149974E-2</v>
      </c>
      <c r="CC64" s="68">
        <f t="shared" si="82"/>
        <v>8.5180306359127156E-2</v>
      </c>
      <c r="CD64" s="68">
        <f t="shared" si="82"/>
        <v>8.5142448370391768E-2</v>
      </c>
      <c r="CE64" s="68">
        <f t="shared" si="82"/>
        <v>8.5104607207462463E-2</v>
      </c>
    </row>
  </sheetData>
  <dataValidations disablePrompts="1" count="1">
    <dataValidation type="list" allowBlank="1" showInputMessage="1" showErrorMessage="1" sqref="AP28:AP64">
      <formula1>$AP$8:$AP$9</formula1>
    </dataValidation>
  </dataValidations>
  <pageMargins left="0.25" right="0.25" top="0.75" bottom="0.75" header="0.3" footer="0.3"/>
  <pageSetup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Simple Income Statement</vt:lpstr>
      <vt:lpstr>IS Drivers (I)</vt:lpstr>
      <vt:lpstr>Divider</vt:lpstr>
      <vt:lpstr>Income Statement</vt:lpstr>
      <vt:lpstr>IS Drivers (II)</vt:lpstr>
    </vt:vector>
  </TitlesOfParts>
  <Company>HTH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Lynch</dc:creator>
  <cp:lastModifiedBy>Peter Lynch</cp:lastModifiedBy>
  <dcterms:created xsi:type="dcterms:W3CDTF">2017-11-21T21:08:38Z</dcterms:created>
  <dcterms:modified xsi:type="dcterms:W3CDTF">2017-11-22T16:12:14Z</dcterms:modified>
</cp:coreProperties>
</file>