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ynch\Dropbox\ASM Content Creation\WIP\Levered Funds\"/>
    </mc:Choice>
  </mc:AlternateContent>
  <bookViews>
    <workbookView xWindow="0" yWindow="0" windowWidth="28800" windowHeight="14310" activeTab="1"/>
  </bookViews>
  <sheets>
    <sheet name="Links" sheetId="2" r:id="rId1"/>
    <sheet name="Levered Fund Exampl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G94" i="1"/>
  <c r="H94" i="1"/>
  <c r="I94" i="1"/>
  <c r="J94" i="1"/>
  <c r="K94" i="1"/>
  <c r="L94" i="1"/>
  <c r="M94" i="1"/>
  <c r="N94" i="1"/>
  <c r="E94" i="1"/>
  <c r="F91" i="1"/>
  <c r="G91" i="1"/>
  <c r="H91" i="1"/>
  <c r="I91" i="1"/>
  <c r="J91" i="1"/>
  <c r="K91" i="1"/>
  <c r="L91" i="1"/>
  <c r="M91" i="1"/>
  <c r="N91" i="1"/>
  <c r="E91" i="1"/>
  <c r="H92" i="1" l="1"/>
  <c r="E92" i="1"/>
  <c r="G92" i="1"/>
  <c r="I92" i="1"/>
  <c r="K92" i="1"/>
  <c r="M92" i="1"/>
  <c r="D83" i="1"/>
  <c r="D87" i="1"/>
  <c r="D89" i="1"/>
  <c r="E83" i="1" s="1"/>
  <c r="E86" i="1" s="1"/>
  <c r="E87" i="1" s="1"/>
  <c r="E23" i="1"/>
  <c r="E25" i="1" s="1"/>
  <c r="F81" i="1"/>
  <c r="G81" i="1"/>
  <c r="H81" i="1"/>
  <c r="I81" i="1"/>
  <c r="J81" i="1"/>
  <c r="K81" i="1"/>
  <c r="L81" i="1"/>
  <c r="M81" i="1"/>
  <c r="N81" i="1"/>
  <c r="E81" i="1"/>
  <c r="E52" i="1"/>
  <c r="G79" i="1"/>
  <c r="H79" i="1" s="1"/>
  <c r="I79" i="1" s="1"/>
  <c r="J79" i="1" s="1"/>
  <c r="K79" i="1" s="1"/>
  <c r="L79" i="1" s="1"/>
  <c r="M79" i="1" s="1"/>
  <c r="N79" i="1" s="1"/>
  <c r="F79" i="1"/>
  <c r="E70" i="1"/>
  <c r="F66" i="1"/>
  <c r="G66" i="1" s="1"/>
  <c r="H66" i="1" s="1"/>
  <c r="I66" i="1" s="1"/>
  <c r="J66" i="1" s="1"/>
  <c r="K66" i="1" s="1"/>
  <c r="L66" i="1" s="1"/>
  <c r="M66" i="1" s="1"/>
  <c r="N66" i="1" s="1"/>
  <c r="N92" i="1" l="1"/>
  <c r="J92" i="1"/>
  <c r="F92" i="1"/>
  <c r="L92" i="1"/>
  <c r="E89" i="1"/>
  <c r="F83" i="1" s="1"/>
  <c r="F86" i="1" s="1"/>
  <c r="E75" i="1"/>
  <c r="E72" i="1"/>
  <c r="F68" i="1"/>
  <c r="G68" i="1" s="1"/>
  <c r="H68" i="1" s="1"/>
  <c r="I68" i="1" s="1"/>
  <c r="J68" i="1" s="1"/>
  <c r="K68" i="1" s="1"/>
  <c r="L68" i="1" s="1"/>
  <c r="M68" i="1" s="1"/>
  <c r="N68" i="1" s="1"/>
  <c r="D54" i="1"/>
  <c r="D25" i="1"/>
  <c r="F10" i="1"/>
  <c r="F21" i="1"/>
  <c r="G21" i="1" s="1"/>
  <c r="H21" i="1" s="1"/>
  <c r="I21" i="1" s="1"/>
  <c r="J21" i="1" s="1"/>
  <c r="K21" i="1" s="1"/>
  <c r="L21" i="1" s="1"/>
  <c r="M21" i="1" s="1"/>
  <c r="N21" i="1" s="1"/>
  <c r="F8" i="1"/>
  <c r="G8" i="1" s="1"/>
  <c r="H8" i="1" s="1"/>
  <c r="I8" i="1" s="1"/>
  <c r="J8" i="1" s="1"/>
  <c r="K8" i="1" s="1"/>
  <c r="L8" i="1" s="1"/>
  <c r="M8" i="1" s="1"/>
  <c r="N8" i="1" s="1"/>
  <c r="E41" i="1"/>
  <c r="E46" i="1" s="1"/>
  <c r="F37" i="1"/>
  <c r="G37" i="1" s="1"/>
  <c r="H37" i="1" s="1"/>
  <c r="I37" i="1" s="1"/>
  <c r="J37" i="1" s="1"/>
  <c r="K37" i="1" s="1"/>
  <c r="L37" i="1" s="1"/>
  <c r="M37" i="1" s="1"/>
  <c r="N37" i="1" s="1"/>
  <c r="F50" i="1"/>
  <c r="G50" i="1" s="1"/>
  <c r="H50" i="1" s="1"/>
  <c r="I50" i="1" s="1"/>
  <c r="J50" i="1" s="1"/>
  <c r="K50" i="1" s="1"/>
  <c r="L50" i="1" s="1"/>
  <c r="M50" i="1" s="1"/>
  <c r="N50" i="1" s="1"/>
  <c r="G10" i="1" l="1"/>
  <c r="F23" i="1"/>
  <c r="F25" i="1" s="1"/>
  <c r="F87" i="1"/>
  <c r="F89" i="1" s="1"/>
  <c r="G83" i="1" s="1"/>
  <c r="G86" i="1" s="1"/>
  <c r="E54" i="1"/>
  <c r="E60" i="1" s="1"/>
  <c r="E73" i="1"/>
  <c r="F70" i="1"/>
  <c r="E31" i="1"/>
  <c r="F39" i="1"/>
  <c r="E12" i="1"/>
  <c r="E14" i="1" s="1"/>
  <c r="E28" i="1"/>
  <c r="E29" i="1" s="1"/>
  <c r="E57" i="1"/>
  <c r="E43" i="1"/>
  <c r="G39" i="1" l="1"/>
  <c r="F52" i="1"/>
  <c r="F54" i="1" s="1"/>
  <c r="H10" i="1"/>
  <c r="G23" i="1"/>
  <c r="G25" i="1" s="1"/>
  <c r="G87" i="1"/>
  <c r="G89" i="1"/>
  <c r="H83" i="1" s="1"/>
  <c r="H86" i="1" s="1"/>
  <c r="F75" i="1"/>
  <c r="F72" i="1"/>
  <c r="G70" i="1"/>
  <c r="F28" i="1"/>
  <c r="F41" i="1"/>
  <c r="F12" i="1"/>
  <c r="F14" i="1" s="1"/>
  <c r="F15" i="1" s="1"/>
  <c r="E17" i="1"/>
  <c r="E44" i="1"/>
  <c r="E58" i="1"/>
  <c r="E15" i="1"/>
  <c r="H39" i="1" l="1"/>
  <c r="G52" i="1"/>
  <c r="I10" i="1"/>
  <c r="H23" i="1"/>
  <c r="H25" i="1" s="1"/>
  <c r="H87" i="1"/>
  <c r="H89" i="1"/>
  <c r="I83" i="1" s="1"/>
  <c r="I86" i="1" s="1"/>
  <c r="F31" i="1"/>
  <c r="G75" i="1"/>
  <c r="G72" i="1"/>
  <c r="G73" i="1" s="1"/>
  <c r="H70" i="1"/>
  <c r="F73" i="1"/>
  <c r="F17" i="1"/>
  <c r="F46" i="1"/>
  <c r="F43" i="1"/>
  <c r="F44" i="1" s="1"/>
  <c r="G41" i="1"/>
  <c r="G43" i="1" s="1"/>
  <c r="G12" i="1"/>
  <c r="H12" i="1" s="1"/>
  <c r="F60" i="1"/>
  <c r="G54" i="1"/>
  <c r="F29" i="1"/>
  <c r="G14" i="1"/>
  <c r="F57" i="1"/>
  <c r="I39" i="1" l="1"/>
  <c r="H52" i="1"/>
  <c r="H54" i="1" s="1"/>
  <c r="J10" i="1"/>
  <c r="I23" i="1"/>
  <c r="I25" i="1" s="1"/>
  <c r="G17" i="1"/>
  <c r="I87" i="1"/>
  <c r="I89" i="1" s="1"/>
  <c r="J83" i="1" s="1"/>
  <c r="J86" i="1" s="1"/>
  <c r="I70" i="1"/>
  <c r="H75" i="1"/>
  <c r="H72" i="1"/>
  <c r="G28" i="1"/>
  <c r="G31" i="1"/>
  <c r="G44" i="1"/>
  <c r="G46" i="1"/>
  <c r="H41" i="1"/>
  <c r="F58" i="1"/>
  <c r="G60" i="1"/>
  <c r="G29" i="1"/>
  <c r="H17" i="1"/>
  <c r="H14" i="1"/>
  <c r="I12" i="1"/>
  <c r="G15" i="1"/>
  <c r="H31" i="1"/>
  <c r="H28" i="1"/>
  <c r="G57" i="1"/>
  <c r="J39" i="1" l="1"/>
  <c r="I52" i="1"/>
  <c r="K10" i="1"/>
  <c r="J23" i="1"/>
  <c r="J25" i="1" s="1"/>
  <c r="J87" i="1"/>
  <c r="J89" i="1" s="1"/>
  <c r="K83" i="1" s="1"/>
  <c r="K86" i="1" s="1"/>
  <c r="J70" i="1"/>
  <c r="I75" i="1"/>
  <c r="I72" i="1"/>
  <c r="H73" i="1"/>
  <c r="H46" i="1"/>
  <c r="H43" i="1"/>
  <c r="H44" i="1" s="1"/>
  <c r="I41" i="1"/>
  <c r="G58" i="1"/>
  <c r="I54" i="1"/>
  <c r="H60" i="1"/>
  <c r="I17" i="1"/>
  <c r="I14" i="1"/>
  <c r="J12" i="1"/>
  <c r="H29" i="1"/>
  <c r="H15" i="1"/>
  <c r="I31" i="1"/>
  <c r="I28" i="1"/>
  <c r="I29" i="1" s="1"/>
  <c r="H57" i="1"/>
  <c r="K39" i="1" l="1"/>
  <c r="J52" i="1"/>
  <c r="L10" i="1"/>
  <c r="K23" i="1"/>
  <c r="K25" i="1" s="1"/>
  <c r="K87" i="1"/>
  <c r="K89" i="1" s="1"/>
  <c r="L83" i="1" s="1"/>
  <c r="L86" i="1" s="1"/>
  <c r="I73" i="1"/>
  <c r="J75" i="1"/>
  <c r="J72" i="1"/>
  <c r="K70" i="1"/>
  <c r="I46" i="1"/>
  <c r="J41" i="1"/>
  <c r="I43" i="1"/>
  <c r="I44" i="1" s="1"/>
  <c r="H58" i="1"/>
  <c r="J54" i="1"/>
  <c r="I60" i="1"/>
  <c r="J17" i="1"/>
  <c r="J14" i="1"/>
  <c r="J15" i="1" s="1"/>
  <c r="K12" i="1"/>
  <c r="I15" i="1"/>
  <c r="J31" i="1"/>
  <c r="J28" i="1"/>
  <c r="J29" i="1" s="1"/>
  <c r="I57" i="1"/>
  <c r="I58" i="1" s="1"/>
  <c r="L39" i="1" l="1"/>
  <c r="K52" i="1"/>
  <c r="K54" i="1" s="1"/>
  <c r="M10" i="1"/>
  <c r="L23" i="1"/>
  <c r="L25" i="1" s="1"/>
  <c r="L87" i="1"/>
  <c r="L89" i="1" s="1"/>
  <c r="M83" i="1" s="1"/>
  <c r="K75" i="1"/>
  <c r="K72" i="1"/>
  <c r="K73" i="1" s="1"/>
  <c r="L70" i="1"/>
  <c r="J73" i="1"/>
  <c r="J46" i="1"/>
  <c r="K41" i="1"/>
  <c r="J43" i="1"/>
  <c r="J44" i="1" s="1"/>
  <c r="J60" i="1"/>
  <c r="K31" i="1"/>
  <c r="K28" i="1"/>
  <c r="K29" i="1" s="1"/>
  <c r="L12" i="1"/>
  <c r="K17" i="1"/>
  <c r="K14" i="1"/>
  <c r="K15" i="1" s="1"/>
  <c r="J57" i="1"/>
  <c r="M39" i="1" l="1"/>
  <c r="L52" i="1"/>
  <c r="L54" i="1" s="1"/>
  <c r="N10" i="1"/>
  <c r="N23" i="1" s="1"/>
  <c r="M23" i="1"/>
  <c r="M25" i="1" s="1"/>
  <c r="N25" i="1" s="1"/>
  <c r="M86" i="1"/>
  <c r="M87" i="1" s="1"/>
  <c r="M89" i="1" s="1"/>
  <c r="N83" i="1" s="1"/>
  <c r="N86" i="1" s="1"/>
  <c r="N87" i="1" s="1"/>
  <c r="N89" i="1" s="1"/>
  <c r="M70" i="1"/>
  <c r="L75" i="1"/>
  <c r="L72" i="1"/>
  <c r="L73" i="1" s="1"/>
  <c r="K46" i="1"/>
  <c r="L41" i="1"/>
  <c r="K43" i="1"/>
  <c r="K44" i="1" s="1"/>
  <c r="K60" i="1"/>
  <c r="J58" i="1"/>
  <c r="L31" i="1"/>
  <c r="L28" i="1"/>
  <c r="L29" i="1" s="1"/>
  <c r="L17" i="1"/>
  <c r="L14" i="1"/>
  <c r="L15" i="1" s="1"/>
  <c r="M12" i="1"/>
  <c r="K57" i="1"/>
  <c r="K58" i="1" s="1"/>
  <c r="N39" i="1" l="1"/>
  <c r="N52" i="1" s="1"/>
  <c r="M52" i="1"/>
  <c r="M54" i="1" s="1"/>
  <c r="N70" i="1"/>
  <c r="M75" i="1"/>
  <c r="M72" i="1"/>
  <c r="M73" i="1" s="1"/>
  <c r="L46" i="1"/>
  <c r="L43" i="1"/>
  <c r="L44" i="1" s="1"/>
  <c r="M41" i="1"/>
  <c r="L60" i="1"/>
  <c r="M17" i="1"/>
  <c r="M14" i="1"/>
  <c r="M15" i="1" s="1"/>
  <c r="N12" i="1"/>
  <c r="M31" i="1"/>
  <c r="M28" i="1"/>
  <c r="M29" i="1" s="1"/>
  <c r="L57" i="1"/>
  <c r="L58" i="1" s="1"/>
  <c r="N75" i="1" l="1"/>
  <c r="N72" i="1"/>
  <c r="N73" i="1" s="1"/>
  <c r="M46" i="1"/>
  <c r="N41" i="1"/>
  <c r="M43" i="1"/>
  <c r="M44" i="1" s="1"/>
  <c r="N54" i="1"/>
  <c r="N60" i="1" s="1"/>
  <c r="M60" i="1"/>
  <c r="N17" i="1"/>
  <c r="N14" i="1"/>
  <c r="N15" i="1" s="1"/>
  <c r="N31" i="1"/>
  <c r="N28" i="1"/>
  <c r="N29" i="1" s="1"/>
  <c r="M57" i="1"/>
  <c r="M58" i="1" s="1"/>
  <c r="N46" i="1" l="1"/>
  <c r="N43" i="1"/>
  <c r="N44" i="1" s="1"/>
  <c r="N57" i="1"/>
  <c r="N58" i="1" s="1"/>
</calcChain>
</file>

<file path=xl/sharedStrings.xml><?xml version="1.0" encoding="utf-8"?>
<sst xmlns="http://schemas.openxmlformats.org/spreadsheetml/2006/main" count="55" uniqueCount="23">
  <si>
    <t>Investment</t>
  </si>
  <si>
    <t>Return</t>
  </si>
  <si>
    <t>Leverage</t>
  </si>
  <si>
    <t>Value Change</t>
  </si>
  <si>
    <t>Cummulative Value Change</t>
  </si>
  <si>
    <t>Price Movement</t>
  </si>
  <si>
    <t>Levered Funds</t>
  </si>
  <si>
    <t xml:space="preserve">Regular </t>
  </si>
  <si>
    <t xml:space="preserve">Levered </t>
  </si>
  <si>
    <t>Desired Outcome - Low Volatility &amp; Upward Movement</t>
  </si>
  <si>
    <t>https://www.wsj.com/articles/how-leveraged-etfs-work-1423454476</t>
  </si>
  <si>
    <t>Links:</t>
  </si>
  <si>
    <t>Equity</t>
  </si>
  <si>
    <t>Debt</t>
  </si>
  <si>
    <t>Positive Price Movement Matches Negative Price Movement (Leverage Recalculated Each Period)</t>
  </si>
  <si>
    <t>Comments</t>
  </si>
  <si>
    <t>Debt recalculated each period based on change in equity value.</t>
  </si>
  <si>
    <t>Multiple for leverage applied to price movement.</t>
  </si>
  <si>
    <r>
      <t xml:space="preserve">Levered </t>
    </r>
    <r>
      <rPr>
        <sz val="11"/>
        <rFont val="Calibri"/>
        <family val="2"/>
        <scheme val="minor"/>
      </rPr>
      <t>(Applied to Price Movement)</t>
    </r>
  </si>
  <si>
    <t>Positive Price Movement Matches Negative Price Movement (Multiple of Price Movement)</t>
  </si>
  <si>
    <t>Grant's Interest Rate Observer, May 19, 2017 (www.grantspub.com)</t>
  </si>
  <si>
    <r>
      <rPr>
        <b/>
        <sz val="11"/>
        <color theme="1"/>
        <rFont val="Calibri"/>
        <family val="2"/>
        <scheme val="minor"/>
      </rPr>
      <t>End Balance:</t>
    </r>
    <r>
      <rPr>
        <sz val="11"/>
        <color theme="1"/>
        <rFont val="Calibri"/>
        <family val="2"/>
        <scheme val="minor"/>
      </rPr>
      <t xml:space="preserve"> Fund</t>
    </r>
  </si>
  <si>
    <r>
      <rPr>
        <b/>
        <sz val="11"/>
        <color theme="1"/>
        <rFont val="Calibri"/>
        <family val="2"/>
        <scheme val="minor"/>
      </rPr>
      <t>Beg Balance:</t>
    </r>
    <r>
      <rPr>
        <sz val="11"/>
        <color theme="1"/>
        <rFont val="Calibri"/>
        <family val="2"/>
        <scheme val="minor"/>
      </rPr>
      <t xml:space="preserve"> Fund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</si>
</sst>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Month &quot;0"/>
    <numFmt numFmtId="165" formatCode="0.0%"/>
    <numFmt numFmtId="166" formatCode="&quot;Day &quot;0"/>
    <numFmt numFmtId="167" formatCode="0.0&quot;x 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/>
    <xf numFmtId="165" fontId="0" fillId="3" borderId="0" xfId="0" applyNumberFormat="1" applyFill="1"/>
    <xf numFmtId="44" fontId="0" fillId="3" borderId="0" xfId="0" applyNumberFormat="1" applyFill="1"/>
    <xf numFmtId="44" fontId="0" fillId="0" borderId="0" xfId="0" applyNumberFormat="1"/>
    <xf numFmtId="167" fontId="0" fillId="3" borderId="0" xfId="0" applyNumberFormat="1" applyFill="1"/>
    <xf numFmtId="0" fontId="0" fillId="0" borderId="0" xfId="0" applyFill="1"/>
    <xf numFmtId="167" fontId="0" fillId="0" borderId="0" xfId="0" applyNumberFormat="1" applyFill="1"/>
    <xf numFmtId="44" fontId="0" fillId="0" borderId="0" xfId="0" applyNumberFormat="1" applyFill="1"/>
    <xf numFmtId="44" fontId="4" fillId="0" borderId="0" xfId="0" applyNumberFormat="1" applyFont="1" applyFill="1"/>
    <xf numFmtId="0" fontId="3" fillId="4" borderId="0" xfId="0" applyFont="1" applyFill="1"/>
    <xf numFmtId="0" fontId="5" fillId="0" borderId="0" xfId="0" applyFont="1"/>
    <xf numFmtId="166" fontId="5" fillId="0" borderId="0" xfId="0" applyNumberFormat="1" applyFont="1" applyAlignment="1">
      <alignment horizontal="center"/>
    </xf>
    <xf numFmtId="0" fontId="1" fillId="4" borderId="0" xfId="0" applyFont="1" applyFill="1"/>
    <xf numFmtId="0" fontId="5" fillId="0" borderId="0" xfId="0" applyFont="1" applyAlignment="1">
      <alignment horizontal="right"/>
    </xf>
    <xf numFmtId="0" fontId="1" fillId="0" borderId="0" xfId="0" applyFont="1" applyFill="1"/>
    <xf numFmtId="0" fontId="3" fillId="0" borderId="0" xfId="0" applyFont="1" applyFill="1"/>
    <xf numFmtId="0" fontId="6" fillId="0" borderId="0" xfId="0" applyFont="1"/>
    <xf numFmtId="0" fontId="2" fillId="0" borderId="0" xfId="0" applyFont="1"/>
    <xf numFmtId="165" fontId="4" fillId="0" borderId="0" xfId="0" applyNumberFormat="1" applyFont="1" applyFill="1"/>
    <xf numFmtId="0" fontId="7" fillId="2" borderId="0" xfId="0" applyFont="1" applyFill="1"/>
    <xf numFmtId="0" fontId="4" fillId="2" borderId="0" xfId="0" applyFont="1" applyFill="1"/>
    <xf numFmtId="0" fontId="2" fillId="0" borderId="1" xfId="0" applyFont="1" applyBorder="1"/>
    <xf numFmtId="165" fontId="2" fillId="0" borderId="1" xfId="0" applyNumberFormat="1" applyFont="1" applyBorder="1"/>
    <xf numFmtId="0" fontId="8" fillId="0" borderId="0" xfId="1"/>
    <xf numFmtId="165" fontId="0" fillId="0" borderId="0" xfId="0" applyNumberFormat="1" applyFill="1"/>
    <xf numFmtId="0" fontId="3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sj.com/articles/how-leveraged-etfs-work-14234544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4"/>
  <sheetViews>
    <sheetView workbookViewId="0"/>
  </sheetViews>
  <sheetFormatPr defaultRowHeight="15" x14ac:dyDescent="0.25"/>
  <cols>
    <col min="1" max="1" width="1.7109375" customWidth="1"/>
    <col min="2" max="2" width="63.85546875" bestFit="1" customWidth="1"/>
  </cols>
  <sheetData>
    <row r="1" spans="2:2" ht="5.0999999999999996" customHeight="1" x14ac:dyDescent="0.25"/>
    <row r="2" spans="2:2" x14ac:dyDescent="0.25">
      <c r="B2" s="19" t="s">
        <v>11</v>
      </c>
    </row>
    <row r="3" spans="2:2" x14ac:dyDescent="0.25">
      <c r="B3" s="25" t="s">
        <v>10</v>
      </c>
    </row>
    <row r="4" spans="2:2" x14ac:dyDescent="0.25">
      <c r="B4" t="s">
        <v>20</v>
      </c>
    </row>
  </sheetData>
  <hyperlinks>
    <hyperlink ref="B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6"/>
  <sheetViews>
    <sheetView showGridLines="0" tabSelected="1" workbookViewId="0"/>
  </sheetViews>
  <sheetFormatPr defaultRowHeight="15" x14ac:dyDescent="0.25"/>
  <cols>
    <col min="1" max="1" width="1.7109375" customWidth="1"/>
    <col min="2" max="2" width="26" bestFit="1" customWidth="1"/>
    <col min="3" max="3" width="1.7109375" customWidth="1"/>
    <col min="6" max="6" width="9.7109375" bestFit="1" customWidth="1"/>
    <col min="15" max="15" width="1.7109375" customWidth="1"/>
    <col min="16" max="16" width="60.7109375" customWidth="1"/>
  </cols>
  <sheetData>
    <row r="1" spans="2:16" ht="5.0999999999999996" customHeight="1" x14ac:dyDescent="0.25"/>
    <row r="2" spans="2:16" ht="26.25" x14ac:dyDescent="0.4">
      <c r="B2" s="18" t="s">
        <v>6</v>
      </c>
    </row>
    <row r="3" spans="2:16" ht="5.0999999999999996" customHeight="1" x14ac:dyDescent="0.25"/>
    <row r="4" spans="2:16" x14ac:dyDescent="0.25">
      <c r="B4" s="14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P4" s="27" t="s">
        <v>15</v>
      </c>
    </row>
    <row r="5" spans="2:16" ht="5.0999999999999996" customHeight="1" x14ac:dyDescent="0.25"/>
    <row r="6" spans="2:16" x14ac:dyDescent="0.25">
      <c r="B6" s="21" t="s">
        <v>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6" ht="5.0999999999999996" customHeight="1" x14ac:dyDescent="0.25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6" x14ac:dyDescent="0.25">
      <c r="B8" s="15"/>
      <c r="D8" s="13">
        <v>0</v>
      </c>
      <c r="E8" s="13">
        <v>1</v>
      </c>
      <c r="F8" s="13">
        <f>E8+1</f>
        <v>2</v>
      </c>
      <c r="G8" s="13">
        <f t="shared" ref="G8:N8" si="0">F8+1</f>
        <v>3</v>
      </c>
      <c r="H8" s="13">
        <f t="shared" si="0"/>
        <v>4</v>
      </c>
      <c r="I8" s="13">
        <f t="shared" si="0"/>
        <v>5</v>
      </c>
      <c r="J8" s="13">
        <f t="shared" si="0"/>
        <v>6</v>
      </c>
      <c r="K8" s="13">
        <f t="shared" si="0"/>
        <v>7</v>
      </c>
      <c r="L8" s="13">
        <f t="shared" si="0"/>
        <v>8</v>
      </c>
      <c r="M8" s="13">
        <f t="shared" si="0"/>
        <v>9</v>
      </c>
      <c r="N8" s="13">
        <f t="shared" si="0"/>
        <v>10</v>
      </c>
    </row>
    <row r="9" spans="2:16" ht="5.0999999999999996" customHeight="1" x14ac:dyDescent="0.25">
      <c r="E9" s="1"/>
      <c r="F9" s="1"/>
      <c r="G9" s="1"/>
      <c r="H9" s="1"/>
      <c r="I9" s="1"/>
      <c r="J9" s="1"/>
      <c r="K9" s="1"/>
      <c r="L9" s="1"/>
      <c r="M9" s="1"/>
      <c r="N9" s="1"/>
    </row>
    <row r="10" spans="2:16" x14ac:dyDescent="0.25">
      <c r="B10" t="s">
        <v>5</v>
      </c>
      <c r="D10" s="26"/>
      <c r="E10" s="3">
        <v>0.05</v>
      </c>
      <c r="F10" s="2">
        <f t="shared" ref="F10:N10" si="1">E10</f>
        <v>0.05</v>
      </c>
      <c r="G10" s="2">
        <f t="shared" si="1"/>
        <v>0.05</v>
      </c>
      <c r="H10" s="2">
        <f t="shared" si="1"/>
        <v>0.05</v>
      </c>
      <c r="I10" s="2">
        <f t="shared" si="1"/>
        <v>0.05</v>
      </c>
      <c r="J10" s="2">
        <f t="shared" si="1"/>
        <v>0.05</v>
      </c>
      <c r="K10" s="2">
        <f t="shared" si="1"/>
        <v>0.05</v>
      </c>
      <c r="L10" s="2">
        <f t="shared" si="1"/>
        <v>0.05</v>
      </c>
      <c r="M10" s="2">
        <f t="shared" si="1"/>
        <v>0.05</v>
      </c>
      <c r="N10" s="2">
        <f t="shared" si="1"/>
        <v>0.05</v>
      </c>
    </row>
    <row r="11" spans="2:16" ht="5.0999999999999996" customHeight="1" x14ac:dyDescent="0.25"/>
    <row r="12" spans="2:16" x14ac:dyDescent="0.25">
      <c r="B12" t="s">
        <v>0</v>
      </c>
      <c r="D12" s="4">
        <v>100</v>
      </c>
      <c r="E12" s="5">
        <f>D12*(1+E10)</f>
        <v>105</v>
      </c>
      <c r="F12" s="5">
        <f>E12*(1+F10)</f>
        <v>110.25</v>
      </c>
      <c r="G12" s="5">
        <f t="shared" ref="G12:N12" si="2">F12*(1+G10)</f>
        <v>115.7625</v>
      </c>
      <c r="H12" s="5">
        <f t="shared" si="2"/>
        <v>121.55062500000001</v>
      </c>
      <c r="I12" s="5">
        <f t="shared" si="2"/>
        <v>127.62815625000002</v>
      </c>
      <c r="J12" s="5">
        <f t="shared" si="2"/>
        <v>134.00956406250003</v>
      </c>
      <c r="K12" s="5">
        <f t="shared" si="2"/>
        <v>140.71004226562505</v>
      </c>
      <c r="L12" s="5">
        <f t="shared" si="2"/>
        <v>147.74554437890632</v>
      </c>
      <c r="M12" s="5">
        <f t="shared" si="2"/>
        <v>155.13282159785163</v>
      </c>
      <c r="N12" s="5">
        <f t="shared" si="2"/>
        <v>162.88946267774421</v>
      </c>
    </row>
    <row r="13" spans="2:16" ht="5.0999999999999996" customHeight="1" x14ac:dyDescent="0.25"/>
    <row r="14" spans="2:16" x14ac:dyDescent="0.25">
      <c r="B14" t="s">
        <v>3</v>
      </c>
      <c r="E14" s="5">
        <f>E12-D12</f>
        <v>5</v>
      </c>
      <c r="F14" s="5">
        <f t="shared" ref="F14:N14" si="3">F12-E12</f>
        <v>5.25</v>
      </c>
      <c r="G14" s="5">
        <f t="shared" si="3"/>
        <v>5.5125000000000028</v>
      </c>
      <c r="H14" s="5">
        <f t="shared" si="3"/>
        <v>5.788125000000008</v>
      </c>
      <c r="I14" s="5">
        <f t="shared" si="3"/>
        <v>6.0775312500000069</v>
      </c>
      <c r="J14" s="5">
        <f t="shared" si="3"/>
        <v>6.3814078125000151</v>
      </c>
      <c r="K14" s="5">
        <f t="shared" si="3"/>
        <v>6.7004782031250159</v>
      </c>
      <c r="L14" s="5">
        <f t="shared" si="3"/>
        <v>7.0355021132812681</v>
      </c>
      <c r="M14" s="5">
        <f t="shared" si="3"/>
        <v>7.3872772189453144</v>
      </c>
      <c r="N14" s="5">
        <f t="shared" si="3"/>
        <v>7.7566410798925745</v>
      </c>
    </row>
    <row r="15" spans="2:16" x14ac:dyDescent="0.25">
      <c r="B15" t="s">
        <v>4</v>
      </c>
      <c r="E15" s="5">
        <f>SUM($E14:E14)</f>
        <v>5</v>
      </c>
      <c r="F15" s="5">
        <f>SUM($E14:F14)</f>
        <v>10.25</v>
      </c>
      <c r="G15" s="5">
        <f>SUM($E14:G14)</f>
        <v>15.762500000000003</v>
      </c>
      <c r="H15" s="5">
        <f>SUM($E14:H14)</f>
        <v>21.550625000000011</v>
      </c>
      <c r="I15" s="5">
        <f>SUM($E14:I14)</f>
        <v>27.628156250000018</v>
      </c>
      <c r="J15" s="5">
        <f>SUM($E14:J14)</f>
        <v>34.009564062500033</v>
      </c>
      <c r="K15" s="5">
        <f>SUM($E14:K14)</f>
        <v>40.710042265625049</v>
      </c>
      <c r="L15" s="5">
        <f>SUM($E14:L14)</f>
        <v>47.745544378906317</v>
      </c>
      <c r="M15" s="5">
        <f>SUM($E14:M14)</f>
        <v>55.132821597851631</v>
      </c>
      <c r="N15" s="5">
        <f>SUM($E14:N14)</f>
        <v>62.889462677744206</v>
      </c>
    </row>
    <row r="16" spans="2:16" ht="5.0999999999999996" customHeight="1" x14ac:dyDescent="0.25"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2:16" x14ac:dyDescent="0.25">
      <c r="B17" s="23" t="s">
        <v>1</v>
      </c>
      <c r="C17" s="23"/>
      <c r="D17" s="23"/>
      <c r="E17" s="24">
        <f>(E12-$D12)/$D12</f>
        <v>0.05</v>
      </c>
      <c r="F17" s="24">
        <f t="shared" ref="F17:N17" si="4">(F12-$D12)/$D12</f>
        <v>0.10249999999999999</v>
      </c>
      <c r="G17" s="24">
        <f t="shared" si="4"/>
        <v>0.15762500000000002</v>
      </c>
      <c r="H17" s="24">
        <f t="shared" si="4"/>
        <v>0.21550625000000012</v>
      </c>
      <c r="I17" s="24">
        <f t="shared" si="4"/>
        <v>0.27628156250000019</v>
      </c>
      <c r="J17" s="24">
        <f t="shared" si="4"/>
        <v>0.34009564062500031</v>
      </c>
      <c r="K17" s="24">
        <f t="shared" si="4"/>
        <v>0.40710042265625046</v>
      </c>
      <c r="L17" s="24">
        <f t="shared" si="4"/>
        <v>0.47745544378906318</v>
      </c>
      <c r="M17" s="24">
        <f t="shared" si="4"/>
        <v>0.55132821597851633</v>
      </c>
      <c r="N17" s="24">
        <f t="shared" si="4"/>
        <v>0.62889462677744201</v>
      </c>
    </row>
    <row r="18" spans="2:16" ht="5.0999999999999996" customHeight="1" x14ac:dyDescent="0.25"/>
    <row r="19" spans="2:16" x14ac:dyDescent="0.25">
      <c r="B19" s="21" t="s">
        <v>18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2:16" ht="5.0999999999999996" customHeight="1" x14ac:dyDescent="0.25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2:16" x14ac:dyDescent="0.25">
      <c r="B21" s="15"/>
      <c r="C21" s="12"/>
      <c r="D21" s="13">
        <v>0</v>
      </c>
      <c r="E21" s="13">
        <v>1</v>
      </c>
      <c r="F21" s="13">
        <f>E21+1</f>
        <v>2</v>
      </c>
      <c r="G21" s="13">
        <f t="shared" ref="G21:N21" si="5">F21+1</f>
        <v>3</v>
      </c>
      <c r="H21" s="13">
        <f t="shared" si="5"/>
        <v>4</v>
      </c>
      <c r="I21" s="13">
        <f t="shared" si="5"/>
        <v>5</v>
      </c>
      <c r="J21" s="13">
        <f t="shared" si="5"/>
        <v>6</v>
      </c>
      <c r="K21" s="13">
        <f t="shared" si="5"/>
        <v>7</v>
      </c>
      <c r="L21" s="13">
        <f t="shared" si="5"/>
        <v>8</v>
      </c>
      <c r="M21" s="13">
        <f t="shared" si="5"/>
        <v>9</v>
      </c>
      <c r="N21" s="13">
        <f t="shared" si="5"/>
        <v>10</v>
      </c>
    </row>
    <row r="22" spans="2:16" ht="5.0999999999999996" customHeight="1" x14ac:dyDescent="0.25"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2:16" x14ac:dyDescent="0.25">
      <c r="B23" t="s">
        <v>5</v>
      </c>
      <c r="D23" s="20"/>
      <c r="E23" s="2">
        <f>E10</f>
        <v>0.05</v>
      </c>
      <c r="F23" s="2">
        <f t="shared" ref="F23:N23" si="6">F10</f>
        <v>0.05</v>
      </c>
      <c r="G23" s="2">
        <f t="shared" si="6"/>
        <v>0.05</v>
      </c>
      <c r="H23" s="2">
        <f t="shared" si="6"/>
        <v>0.05</v>
      </c>
      <c r="I23" s="2">
        <f t="shared" si="6"/>
        <v>0.05</v>
      </c>
      <c r="J23" s="2">
        <f t="shared" si="6"/>
        <v>0.05</v>
      </c>
      <c r="K23" s="2">
        <f t="shared" si="6"/>
        <v>0.05</v>
      </c>
      <c r="L23" s="2">
        <f t="shared" si="6"/>
        <v>0.05</v>
      </c>
      <c r="M23" s="2">
        <f t="shared" si="6"/>
        <v>0.05</v>
      </c>
      <c r="N23" s="2">
        <f t="shared" si="6"/>
        <v>0.05</v>
      </c>
    </row>
    <row r="24" spans="2:16" ht="5.0999999999999996" customHeight="1" x14ac:dyDescent="0.25"/>
    <row r="25" spans="2:16" x14ac:dyDescent="0.25">
      <c r="B25" t="s">
        <v>0</v>
      </c>
      <c r="D25" s="10">
        <f>D12</f>
        <v>100</v>
      </c>
      <c r="E25" s="5">
        <f>D25*(1+E$23*$D26)</f>
        <v>114.99999999999999</v>
      </c>
      <c r="F25" s="5">
        <f t="shared" ref="F25:N25" si="7">E25*(1+F$23*$D26)</f>
        <v>132.24999999999997</v>
      </c>
      <c r="G25" s="5">
        <f t="shared" si="7"/>
        <v>152.08749999999995</v>
      </c>
      <c r="H25" s="5">
        <f t="shared" si="7"/>
        <v>174.90062499999993</v>
      </c>
      <c r="I25" s="5">
        <f t="shared" si="7"/>
        <v>201.13571874999991</v>
      </c>
      <c r="J25" s="5">
        <f t="shared" si="7"/>
        <v>231.30607656249987</v>
      </c>
      <c r="K25" s="5">
        <f t="shared" si="7"/>
        <v>266.00198804687483</v>
      </c>
      <c r="L25" s="5">
        <f t="shared" si="7"/>
        <v>305.90228625390603</v>
      </c>
      <c r="M25" s="5">
        <f t="shared" si="7"/>
        <v>351.78762919199193</v>
      </c>
      <c r="N25" s="5">
        <f t="shared" si="7"/>
        <v>404.55577357079068</v>
      </c>
      <c r="P25" t="s">
        <v>17</v>
      </c>
    </row>
    <row r="26" spans="2:16" x14ac:dyDescent="0.25">
      <c r="B26" t="s">
        <v>2</v>
      </c>
      <c r="D26" s="6">
        <v>3</v>
      </c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2:16" ht="5.0999999999999996" customHeight="1" x14ac:dyDescent="0.25">
      <c r="B27" s="7"/>
      <c r="C27" s="7"/>
      <c r="D27" s="8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6" x14ac:dyDescent="0.25">
      <c r="B28" t="s">
        <v>3</v>
      </c>
      <c r="E28" s="5">
        <f t="shared" ref="E28:N28" si="8">E25-D25</f>
        <v>14.999999999999986</v>
      </c>
      <c r="F28" s="5">
        <f t="shared" si="8"/>
        <v>17.249999999999986</v>
      </c>
      <c r="G28" s="5">
        <f t="shared" si="8"/>
        <v>19.837499999999977</v>
      </c>
      <c r="H28" s="5">
        <f t="shared" si="8"/>
        <v>22.813124999999985</v>
      </c>
      <c r="I28" s="5">
        <f t="shared" si="8"/>
        <v>26.235093749999976</v>
      </c>
      <c r="J28" s="5">
        <f t="shared" si="8"/>
        <v>30.170357812499958</v>
      </c>
      <c r="K28" s="5">
        <f t="shared" si="8"/>
        <v>34.69591148437496</v>
      </c>
      <c r="L28" s="5">
        <f t="shared" si="8"/>
        <v>39.900298207031199</v>
      </c>
      <c r="M28" s="5">
        <f t="shared" si="8"/>
        <v>45.885342938085898</v>
      </c>
      <c r="N28" s="5">
        <f t="shared" si="8"/>
        <v>52.768144378798752</v>
      </c>
    </row>
    <row r="29" spans="2:16" x14ac:dyDescent="0.25">
      <c r="B29" t="s">
        <v>4</v>
      </c>
      <c r="E29" s="5">
        <f>SUM($E28:E28)</f>
        <v>14.999999999999986</v>
      </c>
      <c r="F29" s="5">
        <f>SUM($E28:F28)</f>
        <v>32.249999999999972</v>
      </c>
      <c r="G29" s="5">
        <f>SUM($E28:G28)</f>
        <v>52.087499999999949</v>
      </c>
      <c r="H29" s="5">
        <f>SUM($E28:H28)</f>
        <v>74.900624999999934</v>
      </c>
      <c r="I29" s="5">
        <f>SUM($E28:I28)</f>
        <v>101.13571874999991</v>
      </c>
      <c r="J29" s="5">
        <f>SUM($E28:J28)</f>
        <v>131.30607656249987</v>
      </c>
      <c r="K29" s="5">
        <f>SUM($E28:K28)</f>
        <v>166.00198804687483</v>
      </c>
      <c r="L29" s="5">
        <f>SUM($E28:L28)</f>
        <v>205.90228625390603</v>
      </c>
      <c r="M29" s="5">
        <f>SUM($E28:M28)</f>
        <v>251.78762919199193</v>
      </c>
      <c r="N29" s="5">
        <f>SUM($E28:N28)</f>
        <v>304.55577357079068</v>
      </c>
    </row>
    <row r="30" spans="2:16" ht="5.0999999999999996" customHeight="1" x14ac:dyDescent="0.25"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2:16" x14ac:dyDescent="0.25">
      <c r="B31" s="23" t="s">
        <v>1</v>
      </c>
      <c r="C31" s="23"/>
      <c r="D31" s="23"/>
      <c r="E31" s="24">
        <f>(E25-$D25)/$D25</f>
        <v>0.14999999999999986</v>
      </c>
      <c r="F31" s="24">
        <f t="shared" ref="F31:N31" si="9">(F25-$D25)/$D25</f>
        <v>0.32249999999999973</v>
      </c>
      <c r="G31" s="24">
        <f t="shared" si="9"/>
        <v>0.52087499999999953</v>
      </c>
      <c r="H31" s="24">
        <f t="shared" si="9"/>
        <v>0.74900624999999932</v>
      </c>
      <c r="I31" s="24">
        <f t="shared" si="9"/>
        <v>1.0113571874999991</v>
      </c>
      <c r="J31" s="24">
        <f t="shared" si="9"/>
        <v>1.3130607656249986</v>
      </c>
      <c r="K31" s="24">
        <f t="shared" si="9"/>
        <v>1.6600198804687483</v>
      </c>
      <c r="L31" s="24">
        <f t="shared" si="9"/>
        <v>2.0590228625390603</v>
      </c>
      <c r="M31" s="24">
        <f t="shared" si="9"/>
        <v>2.5178762919199191</v>
      </c>
      <c r="N31" s="24">
        <f t="shared" si="9"/>
        <v>3.0455577357079067</v>
      </c>
    </row>
    <row r="33" spans="2:16" x14ac:dyDescent="0.25">
      <c r="B33" s="14" t="s">
        <v>19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27" t="s">
        <v>15</v>
      </c>
    </row>
    <row r="34" spans="2:16" ht="5.0999999999999996" customHeight="1" x14ac:dyDescent="0.25"/>
    <row r="35" spans="2:16" x14ac:dyDescent="0.25">
      <c r="B35" s="21" t="s">
        <v>7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6" s="7" customFormat="1" ht="5.0999999999999996" customHeight="1" x14ac:dyDescent="0.25"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6" x14ac:dyDescent="0.25">
      <c r="B37" s="15"/>
      <c r="D37" s="13">
        <v>0</v>
      </c>
      <c r="E37" s="13">
        <v>1</v>
      </c>
      <c r="F37" s="13">
        <f>E37+1</f>
        <v>2</v>
      </c>
      <c r="G37" s="13">
        <f t="shared" ref="G37:N37" si="10">F37+1</f>
        <v>3</v>
      </c>
      <c r="H37" s="13">
        <f t="shared" si="10"/>
        <v>4</v>
      </c>
      <c r="I37" s="13">
        <f t="shared" si="10"/>
        <v>5</v>
      </c>
      <c r="J37" s="13">
        <f t="shared" si="10"/>
        <v>6</v>
      </c>
      <c r="K37" s="13">
        <f t="shared" si="10"/>
        <v>7</v>
      </c>
      <c r="L37" s="13">
        <f t="shared" si="10"/>
        <v>8</v>
      </c>
      <c r="M37" s="13">
        <f t="shared" si="10"/>
        <v>9</v>
      </c>
      <c r="N37" s="13">
        <f t="shared" si="10"/>
        <v>10</v>
      </c>
    </row>
    <row r="38" spans="2:16" ht="5.0999999999999996" customHeight="1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2:16" x14ac:dyDescent="0.25">
      <c r="B39" t="s">
        <v>5</v>
      </c>
      <c r="D39" s="26"/>
      <c r="E39" s="3">
        <v>0.05</v>
      </c>
      <c r="F39" s="2">
        <f>E39*-1</f>
        <v>-0.05</v>
      </c>
      <c r="G39" s="2">
        <f t="shared" ref="G39:N39" si="11">F39*-1</f>
        <v>0.05</v>
      </c>
      <c r="H39" s="2">
        <f t="shared" si="11"/>
        <v>-0.05</v>
      </c>
      <c r="I39" s="2">
        <f t="shared" si="11"/>
        <v>0.05</v>
      </c>
      <c r="J39" s="2">
        <f t="shared" si="11"/>
        <v>-0.05</v>
      </c>
      <c r="K39" s="2">
        <f t="shared" si="11"/>
        <v>0.05</v>
      </c>
      <c r="L39" s="2">
        <f t="shared" si="11"/>
        <v>-0.05</v>
      </c>
      <c r="M39" s="2">
        <f t="shared" si="11"/>
        <v>0.05</v>
      </c>
      <c r="N39" s="2">
        <f t="shared" si="11"/>
        <v>-0.05</v>
      </c>
    </row>
    <row r="40" spans="2:16" ht="5.0999999999999996" customHeight="1" x14ac:dyDescent="0.25"/>
    <row r="41" spans="2:16" x14ac:dyDescent="0.25">
      <c r="B41" t="s">
        <v>0</v>
      </c>
      <c r="D41" s="4">
        <v>100</v>
      </c>
      <c r="E41" s="5">
        <f>D41*(1+E39)</f>
        <v>105</v>
      </c>
      <c r="F41" s="5">
        <f>E41*(1+F39)</f>
        <v>99.75</v>
      </c>
      <c r="G41" s="5">
        <f t="shared" ref="G41:N41" si="12">F41*(1+G39)</f>
        <v>104.73750000000001</v>
      </c>
      <c r="H41" s="5">
        <f t="shared" si="12"/>
        <v>99.500624999999999</v>
      </c>
      <c r="I41" s="5">
        <f t="shared" si="12"/>
        <v>104.47565625</v>
      </c>
      <c r="J41" s="5">
        <f t="shared" si="12"/>
        <v>99.251873437499995</v>
      </c>
      <c r="K41" s="5">
        <f t="shared" si="12"/>
        <v>104.21446710937499</v>
      </c>
      <c r="L41" s="5">
        <f t="shared" si="12"/>
        <v>99.003743753906235</v>
      </c>
      <c r="M41" s="5">
        <f t="shared" si="12"/>
        <v>103.95393094160156</v>
      </c>
      <c r="N41" s="5">
        <f t="shared" si="12"/>
        <v>98.756234394521471</v>
      </c>
    </row>
    <row r="42" spans="2:16" ht="5.0999999999999996" customHeight="1" x14ac:dyDescent="0.25"/>
    <row r="43" spans="2:16" x14ac:dyDescent="0.25">
      <c r="B43" t="s">
        <v>3</v>
      </c>
      <c r="E43" s="5">
        <f>E41-D41</f>
        <v>5</v>
      </c>
      <c r="F43" s="5">
        <f t="shared" ref="F43:N43" si="13">F41-E41</f>
        <v>-5.25</v>
      </c>
      <c r="G43" s="5">
        <f t="shared" si="13"/>
        <v>4.9875000000000114</v>
      </c>
      <c r="H43" s="5">
        <f t="shared" si="13"/>
        <v>-5.2368750000000119</v>
      </c>
      <c r="I43" s="5">
        <f t="shared" si="13"/>
        <v>4.9750312500000007</v>
      </c>
      <c r="J43" s="5">
        <f t="shared" si="13"/>
        <v>-5.223782812500005</v>
      </c>
      <c r="K43" s="5">
        <f t="shared" si="13"/>
        <v>4.9625936718749983</v>
      </c>
      <c r="L43" s="5">
        <f t="shared" si="13"/>
        <v>-5.2107233554687582</v>
      </c>
      <c r="M43" s="5">
        <f t="shared" si="13"/>
        <v>4.9501871876953203</v>
      </c>
      <c r="N43" s="5">
        <f t="shared" si="13"/>
        <v>-5.1976965470800849</v>
      </c>
    </row>
    <row r="44" spans="2:16" x14ac:dyDescent="0.25">
      <c r="B44" t="s">
        <v>4</v>
      </c>
      <c r="E44" s="5">
        <f>SUM($E43:E43)</f>
        <v>5</v>
      </c>
      <c r="F44" s="5">
        <f>SUM($E43:F43)</f>
        <v>-0.25</v>
      </c>
      <c r="G44" s="5">
        <f>SUM($E43:G43)</f>
        <v>4.7375000000000114</v>
      </c>
      <c r="H44" s="5">
        <f>SUM($E43:H43)</f>
        <v>-0.49937500000000057</v>
      </c>
      <c r="I44" s="5">
        <f>SUM($E43:I43)</f>
        <v>4.4756562500000001</v>
      </c>
      <c r="J44" s="5">
        <f>SUM($E43:J43)</f>
        <v>-0.74812656250000487</v>
      </c>
      <c r="K44" s="5">
        <f>SUM($E43:K43)</f>
        <v>4.2144671093749935</v>
      </c>
      <c r="L44" s="5">
        <f>SUM($E43:L43)</f>
        <v>-0.99625624609376473</v>
      </c>
      <c r="M44" s="5">
        <f>SUM($E43:M43)</f>
        <v>3.9539309416015556</v>
      </c>
      <c r="N44" s="5">
        <f>SUM($E43:N43)</f>
        <v>-1.2437656054785293</v>
      </c>
    </row>
    <row r="45" spans="2:16" ht="5.0999999999999996" customHeight="1" x14ac:dyDescent="0.25"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2:16" x14ac:dyDescent="0.25">
      <c r="B46" s="23" t="s">
        <v>1</v>
      </c>
      <c r="C46" s="23"/>
      <c r="D46" s="23"/>
      <c r="E46" s="24">
        <f>(E41-$D41)/$D41</f>
        <v>0.05</v>
      </c>
      <c r="F46" s="24">
        <f t="shared" ref="F46:N46" si="14">(F41-$D41)/$D41</f>
        <v>-2.5000000000000001E-3</v>
      </c>
      <c r="G46" s="24">
        <f t="shared" si="14"/>
        <v>4.7375000000000111E-2</v>
      </c>
      <c r="H46" s="24">
        <f t="shared" si="14"/>
        <v>-4.993750000000006E-3</v>
      </c>
      <c r="I46" s="24">
        <f t="shared" si="14"/>
        <v>4.4756562499999999E-2</v>
      </c>
      <c r="J46" s="24">
        <f t="shared" si="14"/>
        <v>-7.4812656250000491E-3</v>
      </c>
      <c r="K46" s="24">
        <f t="shared" si="14"/>
        <v>4.2144671093749933E-2</v>
      </c>
      <c r="L46" s="24">
        <f t="shared" si="14"/>
        <v>-9.9625624609376469E-3</v>
      </c>
      <c r="M46" s="24">
        <f t="shared" si="14"/>
        <v>3.9539309416015557E-2</v>
      </c>
      <c r="N46" s="24">
        <f t="shared" si="14"/>
        <v>-1.2437656054785293E-2</v>
      </c>
    </row>
    <row r="47" spans="2:16" ht="5.0999999999999996" customHeight="1" x14ac:dyDescent="0.25"/>
    <row r="48" spans="2:16" x14ac:dyDescent="0.25">
      <c r="B48" s="21" t="s">
        <v>18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2:16" s="7" customFormat="1" ht="5.0999999999999996" customHeight="1" x14ac:dyDescent="0.25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6" x14ac:dyDescent="0.25">
      <c r="B50" s="15"/>
      <c r="C50" s="12"/>
      <c r="D50" s="13">
        <v>0</v>
      </c>
      <c r="E50" s="13">
        <v>1</v>
      </c>
      <c r="F50" s="13">
        <f>E50+1</f>
        <v>2</v>
      </c>
      <c r="G50" s="13">
        <f t="shared" ref="G50:N50" si="15">F50+1</f>
        <v>3</v>
      </c>
      <c r="H50" s="13">
        <f t="shared" si="15"/>
        <v>4</v>
      </c>
      <c r="I50" s="13">
        <f t="shared" si="15"/>
        <v>5</v>
      </c>
      <c r="J50" s="13">
        <f t="shared" si="15"/>
        <v>6</v>
      </c>
      <c r="K50" s="13">
        <f t="shared" si="15"/>
        <v>7</v>
      </c>
      <c r="L50" s="13">
        <f t="shared" si="15"/>
        <v>8</v>
      </c>
      <c r="M50" s="13">
        <f t="shared" si="15"/>
        <v>9</v>
      </c>
      <c r="N50" s="13">
        <f t="shared" si="15"/>
        <v>10</v>
      </c>
    </row>
    <row r="51" spans="2:16" ht="5.0999999999999996" customHeight="1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6" x14ac:dyDescent="0.25">
      <c r="B52" t="s">
        <v>5</v>
      </c>
      <c r="D52" s="20"/>
      <c r="E52" s="2">
        <f>E39</f>
        <v>0.05</v>
      </c>
      <c r="F52" s="2">
        <f t="shared" ref="F52:N52" si="16">F39</f>
        <v>-0.05</v>
      </c>
      <c r="G52" s="2">
        <f t="shared" si="16"/>
        <v>0.05</v>
      </c>
      <c r="H52" s="2">
        <f t="shared" si="16"/>
        <v>-0.05</v>
      </c>
      <c r="I52" s="2">
        <f t="shared" si="16"/>
        <v>0.05</v>
      </c>
      <c r="J52" s="2">
        <f t="shared" si="16"/>
        <v>-0.05</v>
      </c>
      <c r="K52" s="2">
        <f t="shared" si="16"/>
        <v>0.05</v>
      </c>
      <c r="L52" s="2">
        <f t="shared" si="16"/>
        <v>-0.05</v>
      </c>
      <c r="M52" s="2">
        <f t="shared" si="16"/>
        <v>0.05</v>
      </c>
      <c r="N52" s="2">
        <f t="shared" si="16"/>
        <v>-0.05</v>
      </c>
    </row>
    <row r="53" spans="2:16" ht="5.0999999999999996" customHeight="1" x14ac:dyDescent="0.25"/>
    <row r="54" spans="2:16" x14ac:dyDescent="0.25">
      <c r="B54" t="s">
        <v>0</v>
      </c>
      <c r="D54" s="9">
        <f>D41</f>
        <v>100</v>
      </c>
      <c r="E54" s="5">
        <f>D54*(1+E$52*$D55)</f>
        <v>114.99999999999999</v>
      </c>
      <c r="F54" s="5">
        <f>E54*(1+F52*$D55)</f>
        <v>97.749999999999986</v>
      </c>
      <c r="G54" s="5">
        <f>F54*(1+G52*$D55)</f>
        <v>112.41249999999998</v>
      </c>
      <c r="H54" s="5">
        <f t="shared" ref="H54:N54" si="17">G54*(1+H52*$D55)</f>
        <v>95.550624999999982</v>
      </c>
      <c r="I54" s="5">
        <f t="shared" si="17"/>
        <v>109.88321874999997</v>
      </c>
      <c r="J54" s="5">
        <f t="shared" si="17"/>
        <v>93.400735937499974</v>
      </c>
      <c r="K54" s="5">
        <f t="shared" si="17"/>
        <v>107.41084632812496</v>
      </c>
      <c r="L54" s="5">
        <f t="shared" si="17"/>
        <v>91.299219378906216</v>
      </c>
      <c r="M54" s="5">
        <f t="shared" si="17"/>
        <v>104.99410228574214</v>
      </c>
      <c r="N54" s="5">
        <f t="shared" si="17"/>
        <v>89.244986942880814</v>
      </c>
      <c r="O54" s="5"/>
      <c r="P54" t="s">
        <v>17</v>
      </c>
    </row>
    <row r="55" spans="2:16" x14ac:dyDescent="0.25">
      <c r="B55" t="s">
        <v>2</v>
      </c>
      <c r="D55" s="6">
        <v>3</v>
      </c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2:16" s="7" customFormat="1" ht="5.0999999999999996" customHeight="1" x14ac:dyDescent="0.25"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6" s="7" customFormat="1" ht="15" customHeight="1" x14ac:dyDescent="0.25">
      <c r="B57" t="s">
        <v>3</v>
      </c>
      <c r="C57"/>
      <c r="D57"/>
      <c r="E57" s="5">
        <f t="shared" ref="E57:N57" si="18">E54-D54</f>
        <v>14.999999999999986</v>
      </c>
      <c r="F57" s="5">
        <f t="shared" si="18"/>
        <v>-17.25</v>
      </c>
      <c r="G57" s="5">
        <f t="shared" si="18"/>
        <v>14.662499999999994</v>
      </c>
      <c r="H57" s="5">
        <f t="shared" si="18"/>
        <v>-16.861874999999998</v>
      </c>
      <c r="I57" s="5">
        <f t="shared" si="18"/>
        <v>14.332593749999987</v>
      </c>
      <c r="J57" s="5">
        <f t="shared" si="18"/>
        <v>-16.482482812499995</v>
      </c>
      <c r="K57" s="5">
        <f t="shared" si="18"/>
        <v>14.010110390624988</v>
      </c>
      <c r="L57" s="5">
        <f t="shared" si="18"/>
        <v>-16.111626949218746</v>
      </c>
      <c r="M57" s="5">
        <f t="shared" si="18"/>
        <v>13.694882906835929</v>
      </c>
      <c r="N57" s="5">
        <f t="shared" si="18"/>
        <v>-15.74911534286133</v>
      </c>
    </row>
    <row r="58" spans="2:16" s="7" customFormat="1" ht="15" customHeight="1" x14ac:dyDescent="0.25">
      <c r="B58" t="s">
        <v>4</v>
      </c>
      <c r="C58"/>
      <c r="D58"/>
      <c r="E58" s="5">
        <f>SUM($E57:E57)</f>
        <v>14.999999999999986</v>
      </c>
      <c r="F58" s="5">
        <f>SUM($E57:F57)</f>
        <v>-2.2500000000000142</v>
      </c>
      <c r="G58" s="5">
        <f>SUM($E57:G57)</f>
        <v>12.41249999999998</v>
      </c>
      <c r="H58" s="5">
        <f>SUM($E57:H57)</f>
        <v>-4.4493750000000176</v>
      </c>
      <c r="I58" s="5">
        <f>SUM($E57:I57)</f>
        <v>9.8832187499999691</v>
      </c>
      <c r="J58" s="5">
        <f>SUM($E57:J57)</f>
        <v>-6.5992640625000263</v>
      </c>
      <c r="K58" s="5">
        <f>SUM($E57:K57)</f>
        <v>7.4108463281249612</v>
      </c>
      <c r="L58" s="5">
        <f>SUM($E57:L57)</f>
        <v>-8.7007806210937844</v>
      </c>
      <c r="M58" s="5">
        <f>SUM($E57:M57)</f>
        <v>4.9941022857421444</v>
      </c>
      <c r="N58" s="5">
        <f>SUM($E57:N57)</f>
        <v>-10.755013057119186</v>
      </c>
    </row>
    <row r="59" spans="2:16" s="7" customFormat="1" ht="5.0999999999999996" customHeight="1" x14ac:dyDescent="0.25">
      <c r="B59"/>
      <c r="C59"/>
      <c r="D59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2:16" x14ac:dyDescent="0.25">
      <c r="B60" s="23" t="s">
        <v>1</v>
      </c>
      <c r="C60" s="23"/>
      <c r="D60" s="23"/>
      <c r="E60" s="24">
        <f>(E54-$D54)/$D54</f>
        <v>0.14999999999999986</v>
      </c>
      <c r="F60" s="24">
        <f t="shared" ref="F60:N60" si="19">(F54-$D54)/$D54</f>
        <v>-2.2500000000000141E-2</v>
      </c>
      <c r="G60" s="24">
        <f t="shared" si="19"/>
        <v>0.1241249999999998</v>
      </c>
      <c r="H60" s="24">
        <f t="shared" si="19"/>
        <v>-4.4493750000000179E-2</v>
      </c>
      <c r="I60" s="24">
        <f t="shared" si="19"/>
        <v>9.8832187499999696E-2</v>
      </c>
      <c r="J60" s="24">
        <f t="shared" si="19"/>
        <v>-6.5992640625000265E-2</v>
      </c>
      <c r="K60" s="24">
        <f t="shared" si="19"/>
        <v>7.4108463281249606E-2</v>
      </c>
      <c r="L60" s="24">
        <f t="shared" si="19"/>
        <v>-8.7007806210937844E-2</v>
      </c>
      <c r="M60" s="24">
        <f t="shared" si="19"/>
        <v>4.9941022857421441E-2</v>
      </c>
      <c r="N60" s="24">
        <f t="shared" si="19"/>
        <v>-0.10755013057119185</v>
      </c>
    </row>
    <row r="62" spans="2:16" x14ac:dyDescent="0.25">
      <c r="B62" s="14" t="s">
        <v>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P62" s="27" t="s">
        <v>15</v>
      </c>
    </row>
    <row r="63" spans="2:16" ht="5.0999999999999996" customHeight="1" x14ac:dyDescent="0.25"/>
    <row r="64" spans="2:16" x14ac:dyDescent="0.25">
      <c r="B64" s="21" t="s">
        <v>7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</row>
    <row r="65" spans="2:14" ht="5.0999999999999996" customHeight="1" x14ac:dyDescent="0.25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x14ac:dyDescent="0.25">
      <c r="B66" s="15"/>
      <c r="D66" s="13">
        <v>0</v>
      </c>
      <c r="E66" s="13">
        <v>1</v>
      </c>
      <c r="F66" s="13">
        <f>E66+1</f>
        <v>2</v>
      </c>
      <c r="G66" s="13">
        <f t="shared" ref="G66" si="20">F66+1</f>
        <v>3</v>
      </c>
      <c r="H66" s="13">
        <f t="shared" ref="H66" si="21">G66+1</f>
        <v>4</v>
      </c>
      <c r="I66" s="13">
        <f t="shared" ref="I66" si="22">H66+1</f>
        <v>5</v>
      </c>
      <c r="J66" s="13">
        <f t="shared" ref="J66" si="23">I66+1</f>
        <v>6</v>
      </c>
      <c r="K66" s="13">
        <f t="shared" ref="K66" si="24">J66+1</f>
        <v>7</v>
      </c>
      <c r="L66" s="13">
        <f t="shared" ref="L66" si="25">K66+1</f>
        <v>8</v>
      </c>
      <c r="M66" s="13">
        <f t="shared" ref="M66" si="26">L66+1</f>
        <v>9</v>
      </c>
      <c r="N66" s="13">
        <f t="shared" ref="N66" si="27">M66+1</f>
        <v>10</v>
      </c>
    </row>
    <row r="67" spans="2:14" ht="5.0999999999999996" customHeight="1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5">
      <c r="B68" t="s">
        <v>5</v>
      </c>
      <c r="D68" s="26"/>
      <c r="E68" s="3">
        <v>0.05</v>
      </c>
      <c r="F68" s="2">
        <f>E68*-1</f>
        <v>-0.05</v>
      </c>
      <c r="G68" s="2">
        <f t="shared" ref="G68" si="28">F68*-1</f>
        <v>0.05</v>
      </c>
      <c r="H68" s="2">
        <f t="shared" ref="H68" si="29">G68*-1</f>
        <v>-0.05</v>
      </c>
      <c r="I68" s="2">
        <f t="shared" ref="I68" si="30">H68*-1</f>
        <v>0.05</v>
      </c>
      <c r="J68" s="2">
        <f t="shared" ref="J68" si="31">I68*-1</f>
        <v>-0.05</v>
      </c>
      <c r="K68" s="2">
        <f t="shared" ref="K68" si="32">J68*-1</f>
        <v>0.05</v>
      </c>
      <c r="L68" s="2">
        <f t="shared" ref="L68" si="33">K68*-1</f>
        <v>-0.05</v>
      </c>
      <c r="M68" s="2">
        <f t="shared" ref="M68" si="34">L68*-1</f>
        <v>0.05</v>
      </c>
      <c r="N68" s="2">
        <f t="shared" ref="N68" si="35">M68*-1</f>
        <v>-0.05</v>
      </c>
    </row>
    <row r="69" spans="2:14" ht="5.0999999999999996" customHeight="1" x14ac:dyDescent="0.25"/>
    <row r="70" spans="2:14" x14ac:dyDescent="0.25">
      <c r="B70" t="s">
        <v>0</v>
      </c>
      <c r="D70" s="4">
        <v>100</v>
      </c>
      <c r="E70" s="5">
        <f>D70*(1+E68)</f>
        <v>105</v>
      </c>
      <c r="F70" s="5">
        <f>E70*(1+F68)</f>
        <v>99.75</v>
      </c>
      <c r="G70" s="5">
        <f t="shared" ref="G70" si="36">F70*(1+G68)</f>
        <v>104.73750000000001</v>
      </c>
      <c r="H70" s="5">
        <f t="shared" ref="H70" si="37">G70*(1+H68)</f>
        <v>99.500624999999999</v>
      </c>
      <c r="I70" s="5">
        <f t="shared" ref="I70" si="38">H70*(1+I68)</f>
        <v>104.47565625</v>
      </c>
      <c r="J70" s="5">
        <f t="shared" ref="J70" si="39">I70*(1+J68)</f>
        <v>99.251873437499995</v>
      </c>
      <c r="K70" s="5">
        <f t="shared" ref="K70" si="40">J70*(1+K68)</f>
        <v>104.21446710937499</v>
      </c>
      <c r="L70" s="5">
        <f t="shared" ref="L70" si="41">K70*(1+L68)</f>
        <v>99.003743753906235</v>
      </c>
      <c r="M70" s="5">
        <f t="shared" ref="M70" si="42">L70*(1+M68)</f>
        <v>103.95393094160156</v>
      </c>
      <c r="N70" s="5">
        <f t="shared" ref="N70" si="43">M70*(1+N68)</f>
        <v>98.756234394521471</v>
      </c>
    </row>
    <row r="71" spans="2:14" ht="5.0999999999999996" customHeight="1" x14ac:dyDescent="0.25"/>
    <row r="72" spans="2:14" x14ac:dyDescent="0.25">
      <c r="B72" t="s">
        <v>3</v>
      </c>
      <c r="E72" s="5">
        <f>E70-D70</f>
        <v>5</v>
      </c>
      <c r="F72" s="5">
        <f t="shared" ref="F72" si="44">F70-E70</f>
        <v>-5.25</v>
      </c>
      <c r="G72" s="5">
        <f t="shared" ref="G72" si="45">G70-F70</f>
        <v>4.9875000000000114</v>
      </c>
      <c r="H72" s="5">
        <f t="shared" ref="H72" si="46">H70-G70</f>
        <v>-5.2368750000000119</v>
      </c>
      <c r="I72" s="5">
        <f t="shared" ref="I72" si="47">I70-H70</f>
        <v>4.9750312500000007</v>
      </c>
      <c r="J72" s="5">
        <f t="shared" ref="J72" si="48">J70-I70</f>
        <v>-5.223782812500005</v>
      </c>
      <c r="K72" s="5">
        <f t="shared" ref="K72" si="49">K70-J70</f>
        <v>4.9625936718749983</v>
      </c>
      <c r="L72" s="5">
        <f t="shared" ref="L72" si="50">L70-K70</f>
        <v>-5.2107233554687582</v>
      </c>
      <c r="M72" s="5">
        <f t="shared" ref="M72" si="51">M70-L70</f>
        <v>4.9501871876953203</v>
      </c>
      <c r="N72" s="5">
        <f t="shared" ref="N72" si="52">N70-M70</f>
        <v>-5.1976965470800849</v>
      </c>
    </row>
    <row r="73" spans="2:14" x14ac:dyDescent="0.25">
      <c r="B73" t="s">
        <v>4</v>
      </c>
      <c r="E73" s="5">
        <f>SUM($E72:E72)</f>
        <v>5</v>
      </c>
      <c r="F73" s="5">
        <f>SUM($E72:F72)</f>
        <v>-0.25</v>
      </c>
      <c r="G73" s="5">
        <f>SUM($E72:G72)</f>
        <v>4.7375000000000114</v>
      </c>
      <c r="H73" s="5">
        <f>SUM($E72:H72)</f>
        <v>-0.49937500000000057</v>
      </c>
      <c r="I73" s="5">
        <f>SUM($E72:I72)</f>
        <v>4.4756562500000001</v>
      </c>
      <c r="J73" s="5">
        <f>SUM($E72:J72)</f>
        <v>-0.74812656250000487</v>
      </c>
      <c r="K73" s="5">
        <f>SUM($E72:K72)</f>
        <v>4.2144671093749935</v>
      </c>
      <c r="L73" s="5">
        <f>SUM($E72:L72)</f>
        <v>-0.99625624609376473</v>
      </c>
      <c r="M73" s="5">
        <f>SUM($E72:M72)</f>
        <v>3.9539309416015556</v>
      </c>
      <c r="N73" s="5">
        <f>SUM($E72:N72)</f>
        <v>-1.2437656054785293</v>
      </c>
    </row>
    <row r="74" spans="2:14" ht="5.0999999999999996" customHeight="1" x14ac:dyDescent="0.25"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2:14" x14ac:dyDescent="0.25">
      <c r="B75" s="23" t="s">
        <v>1</v>
      </c>
      <c r="C75" s="23"/>
      <c r="D75" s="23"/>
      <c r="E75" s="24">
        <f>(E70-$D70)/$D70</f>
        <v>0.05</v>
      </c>
      <c r="F75" s="24">
        <f t="shared" ref="F75:N75" si="53">(F70-$D70)/$D70</f>
        <v>-2.5000000000000001E-3</v>
      </c>
      <c r="G75" s="24">
        <f t="shared" si="53"/>
        <v>4.7375000000000111E-2</v>
      </c>
      <c r="H75" s="24">
        <f t="shared" si="53"/>
        <v>-4.993750000000006E-3</v>
      </c>
      <c r="I75" s="24">
        <f t="shared" si="53"/>
        <v>4.4756562499999999E-2</v>
      </c>
      <c r="J75" s="24">
        <f t="shared" si="53"/>
        <v>-7.4812656250000491E-3</v>
      </c>
      <c r="K75" s="24">
        <f t="shared" si="53"/>
        <v>4.2144671093749933E-2</v>
      </c>
      <c r="L75" s="24">
        <f t="shared" si="53"/>
        <v>-9.9625624609376469E-3</v>
      </c>
      <c r="M75" s="24">
        <f t="shared" si="53"/>
        <v>3.9539309416015557E-2</v>
      </c>
      <c r="N75" s="24">
        <f t="shared" si="53"/>
        <v>-1.2437656054785293E-2</v>
      </c>
    </row>
    <row r="76" spans="2:14" ht="5.0999999999999996" customHeight="1" x14ac:dyDescent="0.25"/>
    <row r="77" spans="2:14" x14ac:dyDescent="0.25">
      <c r="B77" s="21" t="s">
        <v>8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</row>
    <row r="78" spans="2:14" ht="5.0999999999999996" customHeight="1" x14ac:dyDescent="0.25"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2:14" x14ac:dyDescent="0.25">
      <c r="B79" s="15"/>
      <c r="C79" s="12"/>
      <c r="D79" s="13">
        <v>0</v>
      </c>
      <c r="E79" s="13">
        <v>1</v>
      </c>
      <c r="F79" s="13">
        <f>E79+1</f>
        <v>2</v>
      </c>
      <c r="G79" s="13">
        <f t="shared" ref="G79" si="54">F79+1</f>
        <v>3</v>
      </c>
      <c r="H79" s="13">
        <f t="shared" ref="H79" si="55">G79+1</f>
        <v>4</v>
      </c>
      <c r="I79" s="13">
        <f t="shared" ref="I79" si="56">H79+1</f>
        <v>5</v>
      </c>
      <c r="J79" s="13">
        <f t="shared" ref="J79" si="57">I79+1</f>
        <v>6</v>
      </c>
      <c r="K79" s="13">
        <f t="shared" ref="K79" si="58">J79+1</f>
        <v>7</v>
      </c>
      <c r="L79" s="13">
        <f t="shared" ref="L79" si="59">K79+1</f>
        <v>8</v>
      </c>
      <c r="M79" s="13">
        <f t="shared" ref="M79" si="60">L79+1</f>
        <v>9</v>
      </c>
      <c r="N79" s="13">
        <f t="shared" ref="N79" si="61">M79+1</f>
        <v>10</v>
      </c>
    </row>
    <row r="80" spans="2:14" ht="5.0999999999999996" customHeight="1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6" x14ac:dyDescent="0.25">
      <c r="B81" t="s">
        <v>5</v>
      </c>
      <c r="D81" s="20"/>
      <c r="E81" s="2">
        <f>E68</f>
        <v>0.05</v>
      </c>
      <c r="F81" s="2">
        <f t="shared" ref="F81:N81" si="62">F68</f>
        <v>-0.05</v>
      </c>
      <c r="G81" s="2">
        <f t="shared" si="62"/>
        <v>0.05</v>
      </c>
      <c r="H81" s="2">
        <f t="shared" si="62"/>
        <v>-0.05</v>
      </c>
      <c r="I81" s="2">
        <f t="shared" si="62"/>
        <v>0.05</v>
      </c>
      <c r="J81" s="2">
        <f t="shared" si="62"/>
        <v>-0.05</v>
      </c>
      <c r="K81" s="2">
        <f t="shared" si="62"/>
        <v>0.05</v>
      </c>
      <c r="L81" s="2">
        <f t="shared" si="62"/>
        <v>-0.05</v>
      </c>
      <c r="M81" s="2">
        <f t="shared" si="62"/>
        <v>0.05</v>
      </c>
      <c r="N81" s="2">
        <f t="shared" si="62"/>
        <v>-0.05</v>
      </c>
    </row>
    <row r="82" spans="2:16" ht="5.0999999999999996" customHeight="1" x14ac:dyDescent="0.25"/>
    <row r="83" spans="2:16" x14ac:dyDescent="0.25">
      <c r="B83" t="s">
        <v>22</v>
      </c>
      <c r="D83" s="9">
        <f>D86*D84</f>
        <v>300</v>
      </c>
      <c r="E83" s="5">
        <f>D89*(1+E$81)</f>
        <v>315</v>
      </c>
      <c r="F83" s="5">
        <f>E89*(1+F$81)</f>
        <v>327.75</v>
      </c>
      <c r="G83" s="5">
        <f t="shared" ref="G83:N83" si="63">F89*(1+G$81)</f>
        <v>307.91250000000002</v>
      </c>
      <c r="H83" s="5">
        <f t="shared" si="63"/>
        <v>320.37562500000007</v>
      </c>
      <c r="I83" s="5">
        <f t="shared" si="63"/>
        <v>300.98446875000008</v>
      </c>
      <c r="J83" s="5">
        <f t="shared" si="63"/>
        <v>313.16717343750008</v>
      </c>
      <c r="K83" s="5">
        <f t="shared" si="63"/>
        <v>294.21231820312511</v>
      </c>
      <c r="L83" s="5">
        <f t="shared" si="63"/>
        <v>306.12091203515638</v>
      </c>
      <c r="M83" s="5">
        <f t="shared" si="63"/>
        <v>287.59254104355483</v>
      </c>
      <c r="N83" s="5">
        <f t="shared" si="63"/>
        <v>299.23319151436544</v>
      </c>
    </row>
    <row r="84" spans="2:16" x14ac:dyDescent="0.25">
      <c r="B84" t="s">
        <v>2</v>
      </c>
      <c r="D84" s="6">
        <v>3</v>
      </c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2:16" ht="5.0999999999999996" customHeight="1" x14ac:dyDescent="0.25">
      <c r="B85" s="7"/>
      <c r="C85" s="7"/>
      <c r="D85" s="8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6" ht="15" customHeight="1" x14ac:dyDescent="0.25">
      <c r="B86" s="7" t="s">
        <v>12</v>
      </c>
      <c r="C86" s="7"/>
      <c r="D86" s="4">
        <v>100</v>
      </c>
      <c r="E86" s="9">
        <f t="shared" ref="E86:N86" si="64">E83-D87</f>
        <v>115</v>
      </c>
      <c r="F86" s="9">
        <f t="shared" si="64"/>
        <v>97.75</v>
      </c>
      <c r="G86" s="9">
        <f t="shared" si="64"/>
        <v>112.41250000000002</v>
      </c>
      <c r="H86" s="9">
        <f t="shared" si="64"/>
        <v>95.550625000000025</v>
      </c>
      <c r="I86" s="9">
        <f t="shared" si="64"/>
        <v>109.88321875000003</v>
      </c>
      <c r="J86" s="9">
        <f t="shared" si="64"/>
        <v>93.400735937500031</v>
      </c>
      <c r="K86" s="9">
        <f t="shared" si="64"/>
        <v>107.41084632812505</v>
      </c>
      <c r="L86" s="9">
        <f t="shared" si="64"/>
        <v>91.299219378906287</v>
      </c>
      <c r="M86" s="9">
        <f t="shared" si="64"/>
        <v>104.99410228574226</v>
      </c>
      <c r="N86" s="9">
        <f t="shared" si="64"/>
        <v>89.244986942880928</v>
      </c>
    </row>
    <row r="87" spans="2:16" ht="15" customHeight="1" x14ac:dyDescent="0.25">
      <c r="B87" s="7" t="s">
        <v>13</v>
      </c>
      <c r="C87" s="7"/>
      <c r="D87" s="9">
        <f>D84*D86-D86</f>
        <v>200</v>
      </c>
      <c r="E87" s="9">
        <f>E86*($D84-1)</f>
        <v>230</v>
      </c>
      <c r="F87" s="9">
        <f>F86*($D84-1)</f>
        <v>195.5</v>
      </c>
      <c r="G87" s="9">
        <f t="shared" ref="G87:N87" si="65">G86*($D84-1)</f>
        <v>224.82500000000005</v>
      </c>
      <c r="H87" s="9">
        <f t="shared" si="65"/>
        <v>191.10125000000005</v>
      </c>
      <c r="I87" s="9">
        <f t="shared" si="65"/>
        <v>219.76643750000005</v>
      </c>
      <c r="J87" s="9">
        <f t="shared" si="65"/>
        <v>186.80147187500006</v>
      </c>
      <c r="K87" s="9">
        <f t="shared" si="65"/>
        <v>214.82169265625009</v>
      </c>
      <c r="L87" s="9">
        <f t="shared" si="65"/>
        <v>182.59843875781257</v>
      </c>
      <c r="M87" s="9">
        <f t="shared" si="65"/>
        <v>209.98820457148452</v>
      </c>
      <c r="N87" s="9">
        <f t="shared" si="65"/>
        <v>178.48997388576186</v>
      </c>
      <c r="P87" t="s">
        <v>16</v>
      </c>
    </row>
    <row r="88" spans="2:16" ht="5.0999999999999996" customHeight="1" x14ac:dyDescent="0.25">
      <c r="B88" s="7"/>
      <c r="C88" s="7"/>
      <c r="D88" s="8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6" ht="15" customHeight="1" x14ac:dyDescent="0.25">
      <c r="B89" t="s">
        <v>21</v>
      </c>
      <c r="C89" s="7"/>
      <c r="D89" s="9">
        <f>SUM(D86:D87)</f>
        <v>300</v>
      </c>
      <c r="E89" s="9">
        <f>SUM(E86:E87)</f>
        <v>345</v>
      </c>
      <c r="F89" s="9">
        <f>SUM(F86:F87)</f>
        <v>293.25</v>
      </c>
      <c r="G89" s="9">
        <f t="shared" ref="G89:N89" si="66">SUM(G86:G87)</f>
        <v>337.23750000000007</v>
      </c>
      <c r="H89" s="9">
        <f t="shared" si="66"/>
        <v>286.65187500000008</v>
      </c>
      <c r="I89" s="9">
        <f t="shared" si="66"/>
        <v>329.64965625000008</v>
      </c>
      <c r="J89" s="9">
        <f t="shared" si="66"/>
        <v>280.20220781250009</v>
      </c>
      <c r="K89" s="9">
        <f t="shared" si="66"/>
        <v>322.23253898437514</v>
      </c>
      <c r="L89" s="9">
        <f t="shared" si="66"/>
        <v>273.89765813671886</v>
      </c>
      <c r="M89" s="9">
        <f t="shared" si="66"/>
        <v>314.98230685722677</v>
      </c>
      <c r="N89" s="9">
        <f t="shared" si="66"/>
        <v>267.73496082864278</v>
      </c>
    </row>
    <row r="90" spans="2:16" ht="5.0999999999999996" customHeight="1" x14ac:dyDescent="0.25">
      <c r="B90" s="7"/>
      <c r="C90" s="7"/>
      <c r="D90" s="8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6" x14ac:dyDescent="0.25">
      <c r="B91" t="s">
        <v>3</v>
      </c>
      <c r="E91" s="5">
        <f>E86-D86</f>
        <v>15</v>
      </c>
      <c r="F91" s="5">
        <f t="shared" ref="F91:N91" si="67">F86-E86</f>
        <v>-17.25</v>
      </c>
      <c r="G91" s="5">
        <f t="shared" si="67"/>
        <v>14.662500000000023</v>
      </c>
      <c r="H91" s="5">
        <f t="shared" si="67"/>
        <v>-16.861874999999998</v>
      </c>
      <c r="I91" s="5">
        <f t="shared" si="67"/>
        <v>14.332593750000001</v>
      </c>
      <c r="J91" s="5">
        <f t="shared" si="67"/>
        <v>-16.482482812499995</v>
      </c>
      <c r="K91" s="5">
        <f t="shared" si="67"/>
        <v>14.010110390625016</v>
      </c>
      <c r="L91" s="5">
        <f t="shared" si="67"/>
        <v>-16.11162694921876</v>
      </c>
      <c r="M91" s="5">
        <f t="shared" si="67"/>
        <v>13.694882906835971</v>
      </c>
      <c r="N91" s="5">
        <f t="shared" si="67"/>
        <v>-15.74911534286133</v>
      </c>
    </row>
    <row r="92" spans="2:16" x14ac:dyDescent="0.25">
      <c r="B92" t="s">
        <v>4</v>
      </c>
      <c r="E92" s="5">
        <f>SUM($E91:E91)</f>
        <v>15</v>
      </c>
      <c r="F92" s="5">
        <f>SUM($E91:F91)</f>
        <v>-2.25</v>
      </c>
      <c r="G92" s="5">
        <f>SUM($E91:G91)</f>
        <v>12.412500000000023</v>
      </c>
      <c r="H92" s="5">
        <f>SUM($E91:H91)</f>
        <v>-4.449374999999975</v>
      </c>
      <c r="I92" s="5">
        <f>SUM($E91:I91)</f>
        <v>9.8832187500000259</v>
      </c>
      <c r="J92" s="5">
        <f>SUM($E91:J91)</f>
        <v>-6.5992640624999694</v>
      </c>
      <c r="K92" s="5">
        <f>SUM($E91:K91)</f>
        <v>7.4108463281250465</v>
      </c>
      <c r="L92" s="5">
        <f>SUM($E91:L91)</f>
        <v>-8.7007806210937133</v>
      </c>
      <c r="M92" s="5">
        <f>SUM($E91:M91)</f>
        <v>4.9941022857422581</v>
      </c>
      <c r="N92" s="5">
        <f>SUM($E91:N91)</f>
        <v>-10.755013057119072</v>
      </c>
    </row>
    <row r="93" spans="2:16" ht="5.0999999999999996" customHeight="1" x14ac:dyDescent="0.25"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2:16" x14ac:dyDescent="0.25">
      <c r="B94" s="23" t="s">
        <v>1</v>
      </c>
      <c r="C94" s="23"/>
      <c r="D94" s="23"/>
      <c r="E94" s="24">
        <f>(E86-$D86)/$D86</f>
        <v>0.15</v>
      </c>
      <c r="F94" s="24">
        <f t="shared" ref="F94:N94" si="68">(F86-$D86)/$D86</f>
        <v>-2.2499999999999999E-2</v>
      </c>
      <c r="G94" s="24">
        <f t="shared" si="68"/>
        <v>0.12412500000000022</v>
      </c>
      <c r="H94" s="24">
        <f t="shared" si="68"/>
        <v>-4.4493749999999749E-2</v>
      </c>
      <c r="I94" s="24">
        <f t="shared" si="68"/>
        <v>9.8832187500000265E-2</v>
      </c>
      <c r="J94" s="24">
        <f t="shared" si="68"/>
        <v>-6.5992640624999696E-2</v>
      </c>
      <c r="K94" s="24">
        <f t="shared" si="68"/>
        <v>7.4108463281250467E-2</v>
      </c>
      <c r="L94" s="24">
        <f t="shared" si="68"/>
        <v>-8.7007806210937136E-2</v>
      </c>
      <c r="M94" s="24">
        <f t="shared" si="68"/>
        <v>4.9941022857422579E-2</v>
      </c>
      <c r="N94" s="24">
        <f t="shared" si="68"/>
        <v>-0.10755013057119073</v>
      </c>
    </row>
    <row r="96" spans="2:16" x14ac:dyDescent="0.25">
      <c r="F96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Links</vt:lpstr>
      <vt:lpstr>Levered Fund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Lynch</dc:creator>
  <cp:lastModifiedBy>Peter Lynch</cp:lastModifiedBy>
  <dcterms:created xsi:type="dcterms:W3CDTF">2017-08-24T16:21:23Z</dcterms:created>
  <dcterms:modified xsi:type="dcterms:W3CDTF">2017-09-01T15:23:09Z</dcterms:modified>
</cp:coreProperties>
</file>